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120" windowHeight="6630" tabRatio="795"/>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72" i="8" l="1"/>
  <c r="E70" i="8"/>
  <c r="F61" i="8"/>
  <c r="F58" i="8"/>
  <c r="F60" i="8"/>
  <c r="F57" i="8"/>
  <c r="F54" i="8" l="1"/>
  <c r="F52" i="8"/>
  <c r="E39" i="8"/>
  <c r="F27" i="8"/>
  <c r="F28" i="8"/>
  <c r="E29" i="8"/>
  <c r="E10" i="8"/>
  <c r="E21" i="8"/>
  <c r="E8" i="8"/>
  <c r="E7" i="8"/>
  <c r="F90" i="15" l="1"/>
  <c r="F22" i="15" l="1"/>
  <c r="F10" i="15"/>
  <c r="F84" i="8" l="1"/>
  <c r="F83" i="8"/>
  <c r="F82" i="8"/>
  <c r="F81" i="8"/>
  <c r="F80" i="8"/>
  <c r="F79" i="8"/>
  <c r="F78" i="8"/>
  <c r="F77" i="8"/>
  <c r="F75" i="8"/>
  <c r="F70" i="8"/>
  <c r="F69" i="8"/>
  <c r="F67" i="8"/>
  <c r="F66" i="8"/>
  <c r="F65" i="8"/>
  <c r="F64" i="8"/>
  <c r="F63" i="8"/>
  <c r="F62" i="8"/>
  <c r="F7" i="8"/>
  <c r="F56" i="8"/>
  <c r="E58" i="8"/>
  <c r="K137" i="17"/>
  <c r="K136" i="17"/>
  <c r="K135" i="17"/>
  <c r="K134" i="17"/>
  <c r="K130" i="17"/>
  <c r="L130" i="17"/>
  <c r="K114" i="17"/>
  <c r="K113" i="17"/>
  <c r="K112" i="17"/>
  <c r="K111" i="17"/>
  <c r="K110" i="17"/>
  <c r="K109" i="17"/>
  <c r="K108" i="17"/>
  <c r="K107" i="17"/>
  <c r="K103" i="17"/>
  <c r="L103" i="17"/>
  <c r="K84" i="17"/>
  <c r="K83" i="17"/>
  <c r="K82" i="17"/>
  <c r="K81" i="17"/>
  <c r="K77" i="17"/>
  <c r="L77" i="17"/>
  <c r="F16" i="15"/>
  <c r="K58" i="17" s="1"/>
  <c r="I60" i="17"/>
  <c r="I59" i="17"/>
  <c r="I58" i="17"/>
  <c r="I57" i="17"/>
  <c r="K54" i="17"/>
  <c r="F17" i="15"/>
  <c r="K59" i="17" s="1"/>
  <c r="F18" i="15"/>
  <c r="K60" i="17" s="1"/>
  <c r="J37" i="17"/>
  <c r="J36" i="17"/>
  <c r="J35" i="17"/>
  <c r="J34" i="17"/>
  <c r="M81" i="17"/>
  <c r="F26" i="15"/>
  <c r="F29" i="15"/>
  <c r="M83" i="17" s="1"/>
  <c r="F31" i="15"/>
  <c r="M84" i="17" s="1"/>
  <c r="F33" i="15"/>
  <c r="M107" i="17" s="1"/>
  <c r="F38" i="15"/>
  <c r="M108" i="17" s="1"/>
  <c r="F42" i="15"/>
  <c r="M109" i="17" s="1"/>
  <c r="F46" i="15"/>
  <c r="M110" i="17" s="1"/>
  <c r="F52" i="15"/>
  <c r="M111" i="17" s="1"/>
  <c r="F58" i="15"/>
  <c r="M112" i="17" s="1"/>
  <c r="F59" i="15"/>
  <c r="M113" i="17" s="1"/>
  <c r="F63" i="15"/>
  <c r="M114" i="17" s="1"/>
  <c r="F69" i="15"/>
  <c r="M134" i="17" s="1"/>
  <c r="F80" i="15"/>
  <c r="F83" i="15"/>
  <c r="M136" i="17" s="1"/>
  <c r="M137" i="17"/>
  <c r="F55" i="8"/>
  <c r="F53" i="8"/>
  <c r="F51" i="8"/>
  <c r="F50" i="8"/>
  <c r="F49" i="8"/>
  <c r="F48" i="8"/>
  <c r="F47" i="8"/>
  <c r="F42" i="8"/>
  <c r="F41" i="8"/>
  <c r="F40" i="8"/>
  <c r="F39" i="8"/>
  <c r="F37" i="8"/>
  <c r="F36" i="8"/>
  <c r="F35" i="8"/>
  <c r="F34" i="8"/>
  <c r="F26" i="8"/>
  <c r="F25" i="8"/>
  <c r="F24" i="8"/>
  <c r="F23" i="8"/>
  <c r="F14" i="8"/>
  <c r="F10" i="8"/>
  <c r="E24" i="8"/>
  <c r="E23" i="8"/>
  <c r="E14" i="8"/>
  <c r="E84" i="8"/>
  <c r="E80" i="8"/>
  <c r="E83" i="8"/>
  <c r="E81" i="8"/>
  <c r="E82" i="8"/>
  <c r="E57" i="8"/>
  <c r="E79" i="8"/>
  <c r="E74" i="8"/>
  <c r="E75" i="8"/>
  <c r="E76" i="8"/>
  <c r="E77" i="8"/>
  <c r="E78" i="8"/>
  <c r="E68" i="8"/>
  <c r="E69" i="8"/>
  <c r="E71" i="8"/>
  <c r="E72" i="8"/>
  <c r="E73" i="8"/>
  <c r="E44" i="8"/>
  <c r="E45" i="8"/>
  <c r="E46" i="8"/>
  <c r="E47" i="8"/>
  <c r="E48" i="8"/>
  <c r="E49" i="8"/>
  <c r="E50" i="8"/>
  <c r="E51" i="8"/>
  <c r="E52" i="8"/>
  <c r="E53" i="8"/>
  <c r="E54" i="8"/>
  <c r="E55" i="8"/>
  <c r="E56" i="8"/>
  <c r="E59" i="8"/>
  <c r="E60" i="8"/>
  <c r="E61" i="8"/>
  <c r="E62" i="8"/>
  <c r="E63" i="8"/>
  <c r="E64" i="8"/>
  <c r="E65" i="8"/>
  <c r="E66" i="8"/>
  <c r="E67" i="8"/>
  <c r="E12" i="8"/>
  <c r="E30" i="8"/>
  <c r="E22" i="8"/>
  <c r="E9" i="8"/>
  <c r="E11" i="8"/>
  <c r="E13" i="8"/>
  <c r="E15" i="8"/>
  <c r="E16" i="8"/>
  <c r="E17" i="8"/>
  <c r="E18" i="8"/>
  <c r="E19" i="8"/>
  <c r="E20" i="8"/>
  <c r="E25" i="8"/>
  <c r="E26" i="8"/>
  <c r="E27" i="8"/>
  <c r="E28" i="8"/>
  <c r="E31" i="8"/>
  <c r="E32" i="8"/>
  <c r="E33" i="8"/>
  <c r="E34" i="8"/>
  <c r="E35" i="8"/>
  <c r="E36" i="8"/>
  <c r="E37" i="8"/>
  <c r="E38" i="8"/>
  <c r="E40" i="8"/>
  <c r="E41" i="8"/>
  <c r="E42" i="8"/>
  <c r="E43" i="8"/>
  <c r="L54" i="17"/>
  <c r="I12" i="17"/>
  <c r="K57" i="17"/>
  <c r="D69" i="15" l="1"/>
  <c r="L37" i="17" s="1"/>
  <c r="M135" i="17"/>
  <c r="D33" i="15"/>
  <c r="L36" i="17" s="1"/>
  <c r="D22" i="15"/>
  <c r="L35" i="17" s="1"/>
  <c r="M82" i="17"/>
  <c r="D10" i="15"/>
  <c r="L34" i="17" s="1"/>
  <c r="G6" i="15" l="1"/>
  <c r="K12" i="17" s="1"/>
</calcChain>
</file>

<file path=xl/sharedStrings.xml><?xml version="1.0" encoding="utf-8"?>
<sst xmlns="http://schemas.openxmlformats.org/spreadsheetml/2006/main" count="610" uniqueCount="345">
  <si>
    <t>GUÍAS Y NORMAS TÉCNICAS</t>
  </si>
  <si>
    <t>BUENAS PRÁCTICAS E INNOVACIÓN</t>
  </si>
  <si>
    <t>MARCO JURÍDICO</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</si>
  <si>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</si>
  <si>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</si>
  <si>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</si>
  <si>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</si>
  <si>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</si>
  <si>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</si>
  <si>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</si>
  <si>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</si>
  <si>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</si>
  <si>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</si>
  <si>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</si>
  <si>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</si>
  <si>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</si>
  <si>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</si>
  <si>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</si>
  <si>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</si>
  <si>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</si>
  <si>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</si>
  <si>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</si>
  <si>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</si>
  <si>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</si>
  <si>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</si>
  <si>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</si>
  <si>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</si>
  <si>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</si>
  <si>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</si>
  <si>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</si>
  <si>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</si>
  <si>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</si>
  <si>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</si>
  <si>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</si>
  <si>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</si>
  <si>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</si>
  <si>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</si>
  <si>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</si>
  <si>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</si>
  <si>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</si>
  <si>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</si>
  <si>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</si>
  <si>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</si>
  <si>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</si>
  <si>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 xml:space="preserve">Seguridad y privacidad de la información </t>
  </si>
  <si>
    <t xml:space="preserve">TIC para Gobierno Abierto </t>
  </si>
  <si>
    <t>COMPONENTES</t>
  </si>
  <si>
    <t>Indicadores de resultado 
Componente TIC para Gobierno abierto</t>
  </si>
  <si>
    <t>Indicadores de Resultado
TIC para Servicios</t>
  </si>
  <si>
    <t xml:space="preserve">TIC para Servicios </t>
  </si>
  <si>
    <t xml:space="preserve">Indicadores de resultado TIC para la Gestión </t>
  </si>
  <si>
    <t>Indique el porcentaje de sistemas de información que cuentan con mecanismos de auditoria y trazabilidad respecto del total de sistemas de información de la entidad</t>
  </si>
  <si>
    <t>TIC para la gestión</t>
  </si>
  <si>
    <t>Indicadores de Proceso
Logro: Definición del marco de seguridad y privacidad de la información y de los sistemas de información</t>
  </si>
  <si>
    <t xml:space="preserve">Indicadores de Proceso 
Logro: Transparencia </t>
  </si>
  <si>
    <t>Indicadores de Proceso
Logro: Colaboración</t>
  </si>
  <si>
    <t>Indicadores de Proceso
Logro: Participación</t>
  </si>
  <si>
    <t>Indicadores de Proceso
Logro: Servicios centrados en el usuario</t>
  </si>
  <si>
    <t>Indicadores de Proceso
Logro: Sistema integrado de PQRD</t>
  </si>
  <si>
    <t xml:space="preserve">Indicadores de Proceso
Logro: Trámites y servicios en línea </t>
  </si>
  <si>
    <t>Indicadores de Proceso
Logro: Estrategia de TI</t>
  </si>
  <si>
    <t>Indicadores de Proceso
Logro: Gobierno de TI</t>
  </si>
  <si>
    <t>Indicadores de Proceso Logro: Información</t>
  </si>
  <si>
    <t>Indicadores de Proceso
Logro: Sistemas de Información</t>
  </si>
  <si>
    <t xml:space="preserve">Indicadores de Proceso  Logro: Servicios Tecnológicos
</t>
  </si>
  <si>
    <t>Indicador de Proceso
Logro: Uso y Apropiación</t>
  </si>
  <si>
    <t>Indicador de Proceso
Logro: Capacidades Institucionales</t>
  </si>
  <si>
    <t>Indicadores de Proceso
Logro: Plan de seguridad y privacidad de la información y de los sistemas de información</t>
  </si>
  <si>
    <t xml:space="preserve">
</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</si>
  <si>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</si>
  <si>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</si>
  <si>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</si>
  <si>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</si>
  <si>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NTC 5854 de 2012
Accesibilidad a páginas web
</t>
  </si>
  <si>
    <t>Guía de caracterización de ciudadanos, usuarios y grupos de interés: https://colaboracion.dnp.gov.co/CDT/Programa%20Nacional%20del%20Servicio%20al%20Ciudadano/Guia%20de%20Caracterizaci%C3%B3n%20de%20Ciudadanos.pdf</t>
  </si>
  <si>
    <t>Guía de atención al ciudadanocliente por múltiples canales: http://estrategia.gobiernoenlinea.gov.co/623/articles-7995_archivo_pdf.pdf</t>
  </si>
  <si>
    <t>Lineamientos para el diseño e implementación de mediciones de percepción y expectativas ciudadanas: http://estrategia.gobiernoenlinea.gov.co/623/articles-8237_medicion_percepcion.pdf</t>
  </si>
  <si>
    <t>Norma Técnica Colombiana NTC 5854
Guía Interactiva de la Norma Técnica de Accesibilidad 5854 http://ntc5854.accesibilidadweb.co/</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</si>
  <si>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</si>
  <si>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Título 9 - Decreto 1078 de 2015 - Decreto Único Reglamentario del Sector de Tecnologías de la Información y las Comunicaciones: http://www.mintic.gov.co/portal/604/articles-9528_documento.pdf</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</si>
  <si>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</si>
  <si>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Se realizaron publicaciones o aplicaciones a partir de los datos abiertos por la entidad, durante el periodo evaluado</t>
  </si>
  <si>
    <t>Indique el porcentaje de conjuntos de datos abiertos estratégicos publicados respecto del total de conjuntos de datos estratégicos identificados, durante el periodo evaluado</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</si>
  <si>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</si>
  <si>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Manual de Gobierno en línea: http://estrategia.gobiernoenlinea.gov.co/623/w3-propertyvalue-8013.html</t>
  </si>
  <si>
    <t>Título 9 - Decreto 1078 de 2015 - Decreto Único Reglamentario del Sector de Tecnologías de la Información y las Comunicaciones: http://www.mintic.gov.co/portal/604/articles-9528_documento.pdf
Ley estatutaria 1618 de 2013: Ejercicio pleno de las personas con discapacidad</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</si>
  <si>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</si>
  <si>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</si>
  <si>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</si>
  <si>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Guia de innovación abierta por medios electrónicos: http://estrategia.gobiernoenlinea.gov.co/623/articles-8250_Guiainnovacion.pdf 
</t>
  </si>
  <si>
    <t>Guía de atención al ciudadano/cliente por múltiples canales: http://estrategia.gobiernoenlinea.gov.co/623/articles-7995_archivo_pdf.pdf</t>
  </si>
  <si>
    <t>Guía para entender los Acuerdos Marco de Precios: https://www.colombiacompra.gov.co/sites/default/files/manuales/acuerdos_marco.pdf</t>
  </si>
  <si>
    <t>Indique el porcentaje de trámites y Otros Procedimientos Administrativos (OPA) en línea de la entidad que contaron con caracterización de usuarios respecto del total de trámites y servicios en línea, para el periodo evaluado</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</si>
  <si>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</si>
  <si>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uso del Lenguaje Común de Intercambio de Información http://estrategia.gobiernoenlinea.gov.co/623/articles-8240_Guia_Lenguaje.pdf</t>
  </si>
  <si>
    <t>Guía Cómo construir el catálogo de Componentes de Información del Marco de Referencia de Arquitectura Empresarial para la Gestión de TI: http://www.mintic.gov.co/arquitecturati/630/w3-article-47504.html</t>
  </si>
  <si>
    <t>Guía Técnica Básica de Información del Marco de Referencia de Arquitectura Empresarial para la Gestión de TI: http://www.mintic.gov.co/arquitecturati/630/w3-article-9253.html</t>
  </si>
  <si>
    <t>Guía del dominio de Gobierno TI del  Marco de Referencia de Arquitectura Empresarial para la Gestión de TI: http://www.mintic.gov.co/arquitecturati/630/w3-article-9267.html</t>
  </si>
  <si>
    <t>Guía General de un Proceso de AE del Marco de Referencia de Arquitectura Empresarial para la Gestión de TI del Estado Colombiano: http://www.mintic.gov.co/arquitecturati/630/articles-9435_Guia_Proceso.pdf</t>
  </si>
  <si>
    <t>Guía para la definición del portafolio de servicios de TI del Marco de Referencia de Arquitectura Empresarial para la Gestión de TI:http://www.mintic.gov.co/arquitecturati/630/w3-article-9482.html</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</si>
  <si>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</si>
  <si>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Guía de Indicadores del dominio de Estrategia del  Marco de Referencia de Arquitectura Empresarial para la Gestión de TI del Estado: http://www.mintic.gov.co/arquitecturati/630/articles-8827_indicadores.pdf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</si>
  <si>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</si>
  <si>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</si>
  <si>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</si>
  <si>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Durante el periodo evaluado, la entidad implementó un programa de correcta disposición final de los residuos tecnológicos</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</si>
  <si>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</si>
  <si>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</si>
  <si>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Antes de la automatización de procesos y/o procedimientos, la entidad hizo una revisión de estos desde la perspectiva funcional</t>
  </si>
  <si>
    <t>Indique el porcentaje de los objetivos alcanzados respecto del total de objetivos del PETI</t>
  </si>
  <si>
    <t>Indique el porcentaje de proyectos de TI  a los cuales se aplicó una estrategia de uso y apropiación, con respecto al total de proyectos ejecutados durante el periodo evaluado</t>
  </si>
  <si>
    <t>Indicadores de resultado Seguridad y Privacidad de la Información</t>
  </si>
  <si>
    <t>Guía de Roles y Responsabilidad de Seguridad de la Información: https://www.mintic.gov.co/gestionti/615/articles-5482_G4_Roles_responsabilidades.pdf</t>
  </si>
  <si>
    <t xml:space="preserve">Guía No 5 - Gestión De Activos: https://www.mintic.gov.co/gestionti/615/articles-5482_G5_Gestion_Clasificacion.pdf </t>
  </si>
  <si>
    <t xml:space="preserve">Guía No 5 - Gestión De Activos,  disponible en el siguiente enlace: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</si>
  <si>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</si>
  <si>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</si>
  <si>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</si>
  <si>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</si>
  <si>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</si>
  <si>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</si>
  <si>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</si>
  <si>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La entidad contó con un proceso de identificación de infraestructura crítica, lo aplicó y comunicó los resultados a las partes interesadas</t>
  </si>
  <si>
    <t>La entidad intercambió información de incidentes de seguridad con la entidad cabeza de sector o de ser necesario con el Colcert.</t>
  </si>
  <si>
    <t>Indique el porcentaje de certificaciones y constancias de la entidad que podían hacerse en línea respecto del total de certificaciones y constancias que existían en la entidad</t>
  </si>
  <si>
    <t>Indique si el tiempo en promedio que demoró la entidad en corregir sus vulnerabilidades luego de ser reportadas por el COLCERT tardó:
a. Minutos
b. Horas
c. Días
d. Semanas
e. La entidad no ha recibido reporte de COLCERT</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</si>
  <si>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</si>
  <si>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t>
    </r>
  </si>
  <si>
    <t>Indique el porcentaje de datos abiertos actualizados y difundidos respecto del total de datos estratégicos identificados en el periodo evaluado</t>
  </si>
  <si>
    <t>Indique el porcentaje de trámites y OPA en línea y parcialmente en línea de la entidad respecto del total de trámites y OPA inscritos en el SUIT</t>
  </si>
  <si>
    <t>Indique en una escala de 0 a 100 el nivel de satisfacción de los usuarios de sus trámites y servicios en línea, durante el periodo evaluado</t>
  </si>
  <si>
    <t>En relación con el catálogo de servicios de TI, la Entidad:
a. Lo tiene y está actualizado
b. Lo tiene y no está actualizado
c. No lo tiene o se encuentra en proceso de construcción</t>
  </si>
  <si>
    <t>Durante el periodo evaluado, la entidad usó una metodología para la gestión de proyectos de TI</t>
  </si>
  <si>
    <t>La entidad aplicó metodologías de evaluación de alternativas de solución y/o tendencias tecnológicas para la adquisición de servicios y/o soluciones de TI:
a. Siempre
b. Algunas veces
c. Nunca</t>
  </si>
  <si>
    <t>En el periodo evaluado, la entidad contó con un inventario de activos de información acorde a la metodología planteada
a. Sí
b. En Desarrollo/En proceso
c. No.</t>
  </si>
  <si>
    <t>En el periodo evaluado, la entidad realizó la identificación, análisis y evaluación de los riesgos de seguridad y privacidad de la información conforme a la metodología planteada
a. Sí
b. En Desarrollo/En Proceso
b. No</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</si>
  <si>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</si>
  <si>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realizó durante el periodo evaluado seguimiento al uso de datos abiertos publicados?</t>
  </si>
  <si>
    <t>Durante el periodo evaluado se generaron soluciones o insumos para la solución de las problemáticas o necesidades de la entidad ,a partir de las acciones, iniciativas o ejercicios de colaboración con terceros usando medios electrónicos.</t>
  </si>
  <si>
    <t>Durante el periodo evaluado, la entidad contó con un formulario en su página Web para la recepción de peticiones, quejas, reclamos y denuncias</t>
  </si>
  <si>
    <t>Durante el periodo evaluado, la entidad contó con un sistema de información para el registro ordenado y la gestión de Peticiones, Quejas, Reclamos y Denuncias  (PQRD) que centraliza todas las PQRD que ingresan por los diversos medios o canales</t>
  </si>
  <si>
    <t>La entidad formuló y actualizó el Plan Estratégico de Tecnologías de Información (PETI), de acuerdo con el marco de referencia de Arquitectura Empresarial del Estado</t>
  </si>
  <si>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</si>
  <si>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</si>
  <si>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t>Con respecto a Arquitectura Empresarial la Entidad:
a. Realizó ejercicios de arquitectura empresarial de toda la entidad.
b. Realizó ejercicios de arquitectura empresarial a nivel de uno proceso o más procesos de la entidad.
c. Se encuentra en proceso de ejecución</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</si>
  <si>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</si>
  <si>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Indique el porcentaje de trámites y OPA total y parcialmente en línea de la entidad que cumplieron criterios de usabilidad respecto del total de trámites y servicios total y parcialmente en línea, para el periodo evaluado </t>
  </si>
  <si>
    <t>Indique el porcentaje de trámites y OPA parcial y totalmente en línea de la entidad que fueron promocionados para aumentar su uso, respecto del total de trámites y servicios total y parcialmente en línea, para el periodo evaluado</t>
  </si>
  <si>
    <t>Durante el periodo evaluado, los sistemas de información de la entidad cumplieron con características que permiten la apertura de sus datos</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</si>
  <si>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</si>
  <si>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t>Indique el porcentaje de mantenimientos preventivos realizados a los servicios tecnológicos respecto del total de mantenimientos preventivos establecidos en el plan de mantenimiento de servicios tecnológicos</t>
  </si>
  <si>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</si>
  <si>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</si>
  <si>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t>La entidad formuló un plan de capacitación, sensibilización y comunicación de las políticas y buenas prácticas que mitiguen los riesgos de seguridad de la información a los que están expuestos los funcionarios</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</si>
  <si>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</si>
  <si>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 xml:space="preserve">
Indique el porcentaje de ejercicios de rendición de cuentas realizados por la entidad soportados en medios electrónicos respecto al total de ejercicios de rendición de cuentas realizados por la entidad durante el periodo evaluado
</t>
  </si>
  <si>
    <t>Durante el periodo evaluado, la entidad ofreció la posibilidad de realizar peticiones, quejas, reclamos y denuncias a través de dispositivos móviles</t>
  </si>
  <si>
    <t>Durante el periodo evaluado, hubo transferencia de conocimiento de los proveedores  y/o contratistas de TI hacia la Entidad.</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</si>
  <si>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</si>
  <si>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Durante el periodo evaluado, la entidad usó el estándar GEL-XML en la implementación de servicios para el intercambio de información con otras entidades</t>
  </si>
  <si>
    <t>Durante el periodo evaluado, la entidad incorporó dentro de los contratos de desarrollo de sistemas de información, cláusulas que obliguen a  realizar transferencia de derechos de autor a su favor.</t>
  </si>
  <si>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</si>
  <si>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</si>
  <si>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t xml:space="preserve">La Entidad posee una arquitectura de servicios tecnológicos (arquitectura de infraestructura tecnológica):
a Documentada y no actualizada
b Documentada y actualizada
</t>
  </si>
  <si>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</si>
  <si>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</si>
  <si>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</si>
  <si>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t>Durante el periodo evaluado, la entidad implementó la política de reducción del uso del papel</t>
  </si>
  <si>
    <t xml:space="preserve">En el periodo evaluado la entidad realizó automatización de:
a. Procesos 
b. Procedimientos.
</t>
  </si>
  <si>
    <t>Indique el porcentaje de servicios de información dispuestos en la plataforma de interoperabilidad del Estado colombiano respecto del total de servicios de información a entidades externas identificadas en el catálogo de servicios de información de la entidad.</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</si>
  <si>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</si>
  <si>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</si>
  <si>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</si>
  <si>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</si>
  <si>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</si>
  <si>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</si>
  <si>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</si>
  <si>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t>AYUDA</t>
  </si>
  <si>
    <t xml:space="preserve">2. Calificación por componentes: </t>
  </si>
  <si>
    <t>Categorías del componente 1:</t>
  </si>
  <si>
    <t>Categorías</t>
  </si>
  <si>
    <t>Categorías del componente 2:</t>
  </si>
  <si>
    <t>Calificacion</t>
  </si>
  <si>
    <t>Categorías del componente 3:</t>
  </si>
  <si>
    <t>categorías</t>
  </si>
  <si>
    <t>Categorías del componente 4:</t>
  </si>
  <si>
    <t>Categorias</t>
  </si>
  <si>
    <t>Indicadores de Proceso Logro: Monitoreo y mejoramiento continuo</t>
  </si>
  <si>
    <t>OTRO</t>
  </si>
  <si>
    <t>DISEÑE ALTERNATIVAS DE MEJORA</t>
  </si>
  <si>
    <t>MEJORAS A IMPLEMENTAR
(INCLUIR PLAZO DE LA IMPLEMENTACIÓN)</t>
  </si>
  <si>
    <t>EVALUACIÓN DE LA EFICACIA DE
LAS ACCIONES IMPLEMENTADAS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</si>
  <si>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</si>
  <si>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</si>
  <si>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</si>
  <si>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</si>
  <si>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</si>
  <si>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</si>
  <si>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</si>
  <si>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</si>
  <si>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</si>
  <si>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</si>
  <si>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</si>
  <si>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</si>
  <si>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</si>
  <si>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</si>
  <si>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</si>
  <si>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</si>
  <si>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</si>
  <si>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</si>
  <si>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</si>
  <si>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</si>
  <si>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</si>
  <si>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</si>
  <si>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</si>
  <si>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r>
      <t xml:space="preserve">Ayuda: </t>
    </r>
    <r>
      <rPr>
        <sz val="11"/>
        <color theme="1"/>
        <rFont val="Arial"/>
        <family val="2"/>
      </rPr>
      <t>observaciones que debe tener en cuenta para la calificación de cada actividad.</t>
    </r>
  </si>
  <si>
    <r>
      <t xml:space="preserve">Si usted considera que alguna de las actividades </t>
    </r>
    <r>
      <rPr>
        <b/>
        <u/>
        <sz val="12"/>
        <color theme="1"/>
        <rFont val="Arial"/>
        <family val="2"/>
      </rPr>
      <t>no aplica</t>
    </r>
    <r>
      <rPr>
        <b/>
        <sz val="11"/>
        <color theme="1"/>
        <rFont val="Arial"/>
        <family val="2"/>
      </rPr>
      <t xml:space="preserve"> </t>
    </r>
    <r>
      <rPr>
        <sz val="11"/>
        <color theme="1"/>
        <rFont val="Arial"/>
        <family val="2"/>
      </rPr>
      <t>para su Entidad por sus características particulares, no diligencie puntaje. Por ejemplo, si en su entidad no se efectúan negociaciones colectivas por no haber sindicatos, en el ítem "Negociación Colectiva" usted no deberá ingresar ningún puntaje.</t>
    </r>
  </si>
  <si>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</si>
  <si>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t>La entidad adelantó durante el periodo evaluado acciones, iniciativas o ejercicios de colaboración con terceros usando medios electrónicos para solucionar un problema de la Entidad</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</si>
  <si>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</si>
  <si>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Indique el porcentaje de trámites y OPA en línea de la entidad que cumplieron criterios de accesibilidad respecto del total de trámites y servicios total y parcialmente en línea, para el periodo evaluado</t>
  </si>
  <si>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</si>
  <si>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</si>
  <si>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</si>
  <si>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</si>
  <si>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</si>
  <si>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</si>
  <si>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t>La entidad desarrolló durante el periodo evaluado capacidades de gestión de TI que generen mayor eficiencia en la prestación del servicio al usuario (interno o externo)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</si>
  <si>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</si>
  <si>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</si>
  <si>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</si>
  <si>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</si>
  <si>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</si>
  <si>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POLÍTICA GOBIERNO DIGITAL (ANTES GOBIERNO EN LÍNEA)</t>
  </si>
  <si>
    <t>AUTODIAGNÓSTICO DE GESTIÓN POLÍTICA DE GOBIERNO DIGITAL</t>
  </si>
  <si>
    <t>RESULTADOS POLÍTICA GOBIERNO DIGITAL</t>
  </si>
  <si>
    <t>PLAN DE IMPLEMENTACIÓN GOBIERNO DIGITAL</t>
  </si>
  <si>
    <t>2. Planeación y Ruta de acción (color narajna):  la idea es generar un plan de acción con base en el diagnóstico realizado. Los elementos mínimos que se proponen para ello, son:</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</si>
  <si>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</si>
  <si>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family val="2"/>
      </rPr>
      <t xml:space="preserve">Entidades nacionales y territoriales: </t>
    </r>
    <r>
      <rPr>
        <sz val="10"/>
        <color rgb="FF002060"/>
        <rFont val="Arial"/>
        <family val="2"/>
      </rPr>
      <t xml:space="preserve">Para obtener el puntaje, divida el número de temas que publicó la entidad la entidad sobre el total de temas que debe publicar (34), enunciados en los literales (a) hasta (ah). Luego, multiplique el resultado por 100.
</t>
    </r>
  </si>
  <si>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family val="2"/>
      </rPr>
      <t xml:space="preserve">
En el caso de las entidades del orden nacional, </t>
    </r>
    <r>
      <rPr>
        <sz val="10"/>
        <color rgb="FF002060"/>
        <rFont val="Arial"/>
        <family val="2"/>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family val="2"/>
      </rPr>
      <t>En el caso de las entidades del orden territorial</t>
    </r>
    <r>
      <rPr>
        <sz val="10"/>
        <color rgb="FF002060"/>
        <rFont val="Arial"/>
        <family val="2"/>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</si>
  <si>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family val="2"/>
      </rPr>
      <t xml:space="preserve">En el caso de las entidades del orden nacional, </t>
    </r>
    <r>
      <rPr>
        <sz val="10"/>
        <color rgb="FF002060"/>
        <rFont val="Arial"/>
        <family val="2"/>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family val="2"/>
      </rPr>
      <t xml:space="preserve">En el caso de las entidades del orden territorial,  </t>
    </r>
    <r>
      <rPr>
        <sz val="10"/>
        <color rgb="FF002060"/>
        <rFont val="Arial"/>
        <family val="2"/>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</si>
  <si>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family val="2"/>
      </rPr>
      <t>Entidades nacionales y territoriales</t>
    </r>
    <r>
      <rPr>
        <sz val="10"/>
        <color rgb="FF002060"/>
        <rFont val="Arial"/>
        <family val="2"/>
      </rPr>
      <t>: Si la entidad sí realizó seguimiento al uso de datos abiertos, su puntaje es 100. De lo contrario, es 0.</t>
    </r>
  </si>
  <si>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family val="2"/>
      </rPr>
      <t>Entidades nacionales y territoriales:</t>
    </r>
    <r>
      <rPr>
        <sz val="10"/>
        <color rgb="FF002060"/>
        <rFont val="Arial"/>
        <family val="2"/>
      </rPr>
      <t xml:space="preserve"> Si la entidad adelantó acciones, iniciativas o ejercicios de colaboración con terceros usando medios electrónicos, su puntaje es 100. De lo contrario, es 0.</t>
    </r>
  </si>
  <si>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family val="2"/>
      </rPr>
      <t>En el caso de las entidades del orden nacional,</t>
    </r>
    <r>
      <rPr>
        <sz val="10"/>
        <color rgb="FF002060"/>
        <rFont val="Arial"/>
        <family val="2"/>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family val="2"/>
      </rPr>
      <t>En el caso de las entidades del orden territorial</t>
    </r>
    <r>
      <rPr>
        <sz val="10"/>
        <color rgb="FF002060"/>
        <rFont val="Arial"/>
        <family val="2"/>
      </rPr>
      <t>, si la entidad usó medios electrónicos para soportar la participación por parte terceros en una o más de las actividades que aparecen como opciones de respuesta desde la (a) hasta la (g), la entidad obtiene un puntaje de 100. De lo contrario, obtiene 0.</t>
    </r>
  </si>
  <si>
    <r>
      <t xml:space="preserve">Entiéndase estratégico como el conjunto de datos que genera valor (impacto) dentro o fuera de la Entidad.
FORMA DE ASIGNAR EL PUNTAJE:
</t>
    </r>
    <r>
      <rPr>
        <b/>
        <sz val="10"/>
        <color rgb="FF002060"/>
        <rFont val="Arial"/>
        <family val="2"/>
      </rPr>
      <t>En el caso de las entidades del orden nacional</t>
    </r>
    <r>
      <rPr>
        <sz val="10"/>
        <color rgb="FF002060"/>
        <rFont val="Arial"/>
        <family val="2"/>
      </rPr>
      <t xml:space="preserve">, divida el número datos abiertos estratégicos publicados  sobre el total de datos estratégicos identificados, y luego multiplique el resultado por 100. (No use el símbolo % en su respuesta).
</t>
    </r>
    <r>
      <rPr>
        <b/>
        <sz val="10"/>
        <color rgb="FF002060"/>
        <rFont val="Arial"/>
        <family val="2"/>
      </rPr>
      <t>En el caso de las entidades del orden territorial,</t>
    </r>
    <r>
      <rPr>
        <sz val="10"/>
        <color rgb="FF002060"/>
        <rFont val="Arial"/>
        <family val="2"/>
      </rPr>
      <t xml:space="preserve"> divida el número datos abiertos estratégicos publicados  sobre el total de datos estratégicos identificados. Si es mayor a 0 y menor o igual a 0,3 obtiene 50.  Si es mayor a 0,3 obtiene 100. </t>
    </r>
  </si>
  <si>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family val="2"/>
      </rPr>
      <t xml:space="preserve">Entidades del orden nacional y territorial: </t>
    </r>
    <r>
      <rPr>
        <sz val="10"/>
        <color rgb="FF002060"/>
        <rFont val="Arial"/>
        <family val="2"/>
      </rPr>
      <t>Si se realizó una o más publicaciones o aplicaciones a partir de los datos abiertos por la entidad, su puntaje es 100.  De lo contrario,  es 0.</t>
    </r>
  </si>
  <si>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family val="2"/>
      </rPr>
      <t>Entidades del orden nacional y territorial:</t>
    </r>
    <r>
      <rPr>
        <sz val="10"/>
        <color rgb="FF002060"/>
        <rFont val="Arial"/>
        <family val="2"/>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</si>
  <si>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family val="2"/>
      </rPr>
      <t xml:space="preserve">Entidades del orden nacional y territorial: </t>
    </r>
    <r>
      <rPr>
        <sz val="10"/>
        <color rgb="FF002060"/>
        <rFont val="Arial"/>
        <family val="2"/>
      </rPr>
      <t>Si el resultado es mayor o igual a 30, obtiene un puntaje de 100.  Si el resultado es mayor o igual a 15 y menor a 30, obtiene un puntaje de 50. De lo contrario 0</t>
    </r>
  </si>
  <si>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family val="2"/>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</si>
  <si>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 xml:space="preserve">En el caso de las entidades del orden nacional, </t>
    </r>
    <r>
      <rPr>
        <sz val="10"/>
        <color rgb="FF002060"/>
        <rFont val="Arial"/>
        <family val="2"/>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</si>
  <si>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</si>
  <si>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</si>
  <si>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FORMA DE ASIGNAR EL PUNTAJE:
</t>
    </r>
    <r>
      <rPr>
        <b/>
        <sz val="10"/>
        <color rgb="FF002060"/>
        <rFont val="Arial"/>
        <family val="2"/>
      </rPr>
      <t xml:space="preserve">Entidades del orden nacional y territorial: </t>
    </r>
    <r>
      <rPr>
        <sz val="10"/>
        <color rgb="FF002060"/>
        <rFont val="Arial"/>
        <family val="2"/>
      </rPr>
      <t xml:space="preserve">Si la entidad cuenta con un sistema web para la recepción, trámite y respuesta de PQRD, el puntaje es 100. De lo contrario,  es 0. </t>
    </r>
  </si>
  <si>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family val="2"/>
      </rPr>
      <t>Entidades del orden nacional y territorial:</t>
    </r>
    <r>
      <rPr>
        <sz val="10"/>
        <color rgb="FF002060"/>
        <rFont val="Arial"/>
        <family val="2"/>
      </rPr>
      <t xml:space="preserve"> Si la entidad cuenta con un sistema móvil para la recepción, trámite y respuesta de PQRD, el puntaje es 100. De lo contrario,  es 0. </t>
    </r>
  </si>
  <si>
    <r>
      <t xml:space="preserve">FORMA DE ASIGNAR EL PUNTAJE:
</t>
    </r>
    <r>
      <rPr>
        <b/>
        <sz val="10"/>
        <color rgb="FF002060"/>
        <rFont val="Arial"/>
        <family val="2"/>
      </rPr>
      <t>Entidades del orden nacional y territorial</t>
    </r>
    <r>
      <rPr>
        <sz val="10"/>
        <color rgb="FF002060"/>
        <rFont val="Arial"/>
        <family val="2"/>
      </rPr>
      <t xml:space="preserve">: Si la entidad cuenta con un sistema que centraliza todas las PQRD que ingresan por los diversos medios o canales, el puntaje es 100. De lo contrario, es 0. </t>
    </r>
  </si>
  <si>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family val="2"/>
      </rPr>
      <t>En el caso de las entidades del orden nacional,</t>
    </r>
    <r>
      <rPr>
        <sz val="10"/>
        <color rgb="FF002060"/>
        <rFont val="Arial"/>
        <family val="2"/>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family val="2"/>
      </rPr>
      <t>En el caso de las entidades del orden territoria</t>
    </r>
    <r>
      <rPr>
        <sz val="10"/>
        <color rgb="FF002060"/>
        <rFont val="Arial"/>
        <family val="2"/>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</si>
  <si>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family val="2"/>
      </rPr>
      <t xml:space="preserve">
En el caso de las entidades del orden territorial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</si>
  <si>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family val="2"/>
      </rPr>
      <t>Entidades del orden nacional y territorial</t>
    </r>
    <r>
      <rPr>
        <sz val="10"/>
        <color rgb="FF002060"/>
        <rFont val="Arial"/>
        <family val="2"/>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</si>
  <si>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family val="2"/>
      </rPr>
      <t>Entidades del orden nacional y territorial:</t>
    </r>
    <r>
      <rPr>
        <sz val="10"/>
        <color rgb="FF002060"/>
        <rFont val="Arial"/>
        <family val="2"/>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</si>
  <si>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family val="2"/>
      </rPr>
      <t xml:space="preserve">Entidades del orden nacional y territorial: </t>
    </r>
    <r>
      <rPr>
        <sz val="10"/>
        <color rgb="FF002060"/>
        <rFont val="Arial"/>
        <family val="2"/>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</si>
  <si>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</si>
  <si>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family val="2"/>
      </rPr>
      <t xml:space="preserve">Entidades del orden nacional y territorial: </t>
    </r>
    <r>
      <rPr>
        <sz val="10"/>
        <color rgb="FF002060"/>
        <rFont val="Arial"/>
        <family val="2"/>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</si>
  <si>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family val="2"/>
      </rPr>
      <t xml:space="preserve">Entidades del orden nacional y territorial: </t>
    </r>
    <r>
      <rPr>
        <sz val="10"/>
        <color rgb="FF002060"/>
        <rFont val="Arial"/>
        <family val="2"/>
      </rPr>
      <t xml:space="preserve">
Si la entidad elaboró y actualizó el catálogo de servicios de TI, obtiene un puntaje 100. Si lo elaboró pero no está actualizado obtiene 50. Si no elaboró el catálogo o se encuentra en proceso de construcción, obtiene 0.</t>
    </r>
  </si>
  <si>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family val="2"/>
      </rPr>
      <t xml:space="preserve">Entidades del orden nacional y territorial:  </t>
    </r>
    <r>
      <rPr>
        <sz val="10"/>
        <color rgb="FF002060"/>
        <rFont val="Arial"/>
        <family val="2"/>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</si>
  <si>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incorporadas en el esquema de gobierno de TI de la entidad sobre el total de opciones de respuesta (6) indicados en los literales a hasta f,  y luego multiplique el resultado por 100.</t>
    </r>
  </si>
  <si>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color rgb="FF002060"/>
        <rFont val="Arial"/>
        <family val="2"/>
      </rPr>
      <t xml:space="preserve">Entidades del orden nacional y territorial: </t>
    </r>
    <r>
      <rPr>
        <sz val="10"/>
        <color rgb="FF002060"/>
        <rFont val="Arial"/>
        <family val="2"/>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</si>
  <si>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family val="2"/>
      </rPr>
      <t>Entidades del orden nacional y territorial:</t>
    </r>
    <r>
      <rPr>
        <sz val="10"/>
        <color rgb="FF002060"/>
        <rFont val="Arial"/>
        <family val="2"/>
      </rPr>
      <t xml:space="preserve"> Si la entidad usó una metodología para la gestión de sus proyectos de TI obtiene 100. En caso contrario, obtiene 0.</t>
    </r>
  </si>
  <si>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family val="2"/>
      </rPr>
      <t xml:space="preserve">Entidades del orden nacional y territorial: </t>
    </r>
    <r>
      <rPr>
        <sz val="10"/>
        <color rgb="FF002060"/>
        <rFont val="Arial"/>
        <family val="2"/>
      </rPr>
      <t>Si hubo transferencia de conocimiento de los proveedores y/o contratistas de TI hacia la entidad, obtiene 100. En caso contrario, obtiene 0.</t>
    </r>
  </si>
  <si>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family val="2"/>
      </rPr>
      <t xml:space="preserve">Entidades del orden nacional y territorial: </t>
    </r>
    <r>
      <rPr>
        <sz val="10"/>
        <color rgb="FF002060"/>
        <rFont val="Arial"/>
        <family val="2"/>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</si>
  <si>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family val="2"/>
      </rPr>
      <t xml:space="preserve">Entidades del orden nacional y territorial: </t>
    </r>
    <r>
      <rPr>
        <sz val="10"/>
        <color rgb="FF002060"/>
        <rFont val="Arial"/>
        <family val="2"/>
      </rPr>
      <t xml:space="preserve">Para </t>
    </r>
    <r>
      <rPr>
        <sz val="10"/>
        <rFont val="Arial"/>
        <family val="2"/>
      </rPr>
      <t>o</t>
    </r>
    <r>
      <rPr>
        <sz val="10"/>
        <color rgb="FF002060"/>
        <rFont val="Arial"/>
        <family val="2"/>
      </rPr>
      <t>btener el puntaje, divida el número de catálogos de información que la entidad documentó</t>
    </r>
    <r>
      <rPr>
        <sz val="10"/>
        <color theme="5"/>
        <rFont val="Arial"/>
        <family val="2"/>
      </rPr>
      <t xml:space="preserve"> </t>
    </r>
    <r>
      <rPr>
        <sz val="10"/>
        <color rgb="FF002060"/>
        <rFont val="Arial"/>
        <family val="2"/>
      </rPr>
      <t>sobre el total de catálogos  (4), indicados en los literales (a) hasta (d), y luego multiplique el resultado por 100. En caso que no haya documentado nada,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</si>
  <si>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utilizó el estándar GEL XML en la implementación de servicios para el intercambio de información con otras entidades, obtiene 100. De lo contrario, obtiene 0.</t>
    </r>
  </si>
  <si>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que realizó la entidad sobre el total de actividades (5) indicadas en los literales (a) hasta (f), y luego multiplique el resultado por 100.</t>
    </r>
  </si>
  <si>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Entidades del orden nacional y territorial:</t>
    </r>
    <r>
      <rPr>
        <sz val="10"/>
        <color rgb="FF002060"/>
        <rFont val="Arial"/>
        <family val="2"/>
      </rPr>
      <t xml:space="preserve"> Si la entidad incorporó  dentro de los contratos de desarrollo de sistemas de información cláusulas que obliguen a realizar transferencia de derechos de autor, obtiene un puntaje de 100. De lo contrario, obtiene 0.</t>
    </r>
  </si>
  <si>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family val="2"/>
      </rPr>
      <t xml:space="preserve">Entidades del orden nacional y territorial: </t>
    </r>
    <r>
      <rPr>
        <sz val="10"/>
        <color rgb="FF002060"/>
        <rFont val="Arial"/>
        <family val="2"/>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</si>
  <si>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family val="2"/>
      </rPr>
      <t>Entidades del orden nacional y territorial:</t>
    </r>
    <r>
      <rPr>
        <sz val="10"/>
        <color rgb="FF002060"/>
        <rFont val="Arial"/>
        <family val="2"/>
      </rPr>
      <t xml:space="preserve"> Si los sistemas de información de la entidad cumplen con características que permiten la apertura de sus datos, el puntaje de la entidad es 100. De lo contrario, es 0.
</t>
    </r>
  </si>
  <si>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</si>
  <si>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family val="2"/>
      </rPr>
      <t xml:space="preserve">Entidades del orden nacional y territorial: </t>
    </r>
    <r>
      <rPr>
        <sz val="10"/>
        <color rgb="FF002060"/>
        <rFont val="Arial"/>
        <family val="2"/>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</si>
  <si>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</si>
  <si>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</si>
  <si>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implementó un programa de correcta disposición final de los residuos tecnológicos, obtiene un puntaje de 100. Si no lo implementó, obtiene 0.</t>
    </r>
  </si>
  <si>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</si>
  <si>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(3) enunciadas en los literales a hasta c, y luego multiplique el resultado por 100. Si no realizó ninguna de las actividades, obtiene 0.</t>
    </r>
  </si>
  <si>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</si>
  <si>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family val="2"/>
      </rPr>
      <t xml:space="preserve">Entidades del orden nacional y territorial: </t>
    </r>
    <r>
      <rPr>
        <sz val="10"/>
        <color rgb="FF002060"/>
        <rFont val="Arial"/>
        <family val="2"/>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</si>
  <si>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r>
      <t xml:space="preserve">FORMA DE ASIGNAR EL PUNTAJE:
</t>
    </r>
    <r>
      <rPr>
        <b/>
        <sz val="10"/>
        <color rgb="FF002060"/>
        <rFont val="Arial"/>
        <family val="2"/>
      </rPr>
      <t>Entidades del orden nacional y territorial:</t>
    </r>
    <r>
      <rPr>
        <sz val="10"/>
        <color rgb="FF002060"/>
        <rFont val="Arial"/>
        <family val="2"/>
      </rPr>
      <t xml:space="preserve"> Si la Entidad  implementó la política de reducción del uso del papel, tiene un puntaje de 100. De lo contrario, obtiene 0.</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</si>
  <si>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</si>
  <si>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family val="2"/>
      </rPr>
      <t>Entidades del orden nacional y territorial:</t>
    </r>
    <r>
      <rPr>
        <sz val="10"/>
        <color rgb="FF002060"/>
        <rFont val="Arial"/>
        <family val="2"/>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</si>
  <si>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objetivos del PETI alcanzados, sobre el total de objetivos definidos en el PETI,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</si>
  <si>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</si>
  <si>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</si>
  <si>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</si>
  <si>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</si>
  <si>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Si la entidad desarrolló durante el periodo evaluado capacidades de gestión de TI que generen mayor eficiencia en la prestación del servicio al usuario (interno o externo) obtiene un puntaje de 100. De lo contrario, obtiene 0.</t>
    </r>
  </si>
  <si>
    <r>
      <t xml:space="preserve">La fase de diagnóstico de privacidad puede servir como insumo al poder identificar qué información se tiene, dónde y en cabeza de quién está.
FORMA DE ASIGNAR EL PUNTAJE:
</t>
    </r>
    <r>
      <rPr>
        <b/>
        <sz val="10"/>
        <color rgb="FF002060"/>
        <rFont val="Arial"/>
        <family val="2"/>
      </rPr>
      <t xml:space="preserve">Entidades del orden nacional y territorial: </t>
    </r>
    <r>
      <rPr>
        <sz val="10"/>
        <color rgb="FF002060"/>
        <rFont val="Arial"/>
        <family val="2"/>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</si>
  <si>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family val="2"/>
      </rPr>
      <t xml:space="preserve">Entidades del orden nacional y territorial: </t>
    </r>
    <r>
      <rPr>
        <sz val="10"/>
        <color rgb="FF002060"/>
        <rFont val="Arial"/>
        <family val="2"/>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</si>
  <si>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family val="2"/>
      </rPr>
      <t xml:space="preserve">Entidades del orden nacional y territorial: </t>
    </r>
    <r>
      <rPr>
        <sz val="10"/>
        <color rgb="FF002060"/>
        <rFont val="Arial"/>
        <family val="2"/>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</si>
  <si>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family val="2"/>
      </rPr>
      <t>Entidades del orden nacional y territorial:</t>
    </r>
    <r>
      <rPr>
        <sz val="10"/>
        <color rgb="FF002060"/>
        <rFont val="Arial"/>
        <family val="2"/>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</si>
  <si>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family val="2"/>
      </rPr>
      <t xml:space="preserve">Entidades del orden nacional y territorial: </t>
    </r>
    <r>
      <rPr>
        <sz val="10"/>
        <color rgb="FF002060"/>
        <rFont val="Arial"/>
        <family val="2"/>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</si>
  <si>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family val="2"/>
      </rPr>
      <t>Entidades del orden nacional y territorial:</t>
    </r>
    <r>
      <rPr>
        <sz val="10"/>
        <color rgb="FF002060"/>
        <rFont val="Arial"/>
        <family val="2"/>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</si>
  <si>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family val="2"/>
      </rPr>
      <t xml:space="preserve">Entidades del orden nacional y territorial: </t>
    </r>
    <r>
      <rPr>
        <sz val="10"/>
        <color rgb="FF002060"/>
        <rFont val="Arial"/>
        <family val="2"/>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</si>
  <si>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family val="2"/>
      </rPr>
      <t xml:space="preserve">Entidades del orden nacional y territorial: </t>
    </r>
    <r>
      <rPr>
        <sz val="10"/>
        <color rgb="FF002060"/>
        <rFont val="Arial"/>
        <family val="2"/>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</si>
  <si>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family val="2"/>
      </rPr>
      <t xml:space="preserve">Entidades del orden nacional y territorial: </t>
    </r>
    <r>
      <rPr>
        <sz val="10"/>
        <color rgb="FF002060"/>
        <rFont val="Arial"/>
        <family val="2"/>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</si>
  <si>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family val="2"/>
      </rPr>
      <t>Entidades del orden nacional y territorial</t>
    </r>
    <r>
      <rPr>
        <sz val="10"/>
        <color rgb="FF002060"/>
        <rFont val="Arial"/>
        <family val="2"/>
      </rPr>
      <t xml:space="preserve">
Si la entidad a entidad contó con un proceso de identificación de infraestructura crítica, lo aplicó y comunicó los resultados a las partes interesadas, obtiene un puntaje de 100. De lo contrario obtiene 0.
</t>
    </r>
  </si>
  <si>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family val="2"/>
      </rPr>
      <t>En el caso de las entidades del orden territorial,</t>
    </r>
    <r>
      <rPr>
        <sz val="10"/>
        <color rgb="FF002060"/>
        <rFont val="Arial"/>
        <family val="2"/>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</si>
  <si>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</si>
  <si>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family val="2"/>
      </rPr>
      <t xml:space="preserve">Entidades del orden nacional y territorial: </t>
    </r>
    <r>
      <rPr>
        <sz val="10"/>
        <color rgb="FF002060"/>
        <rFont val="Arial"/>
        <family val="2"/>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family val="2"/>
      </rPr>
      <t xml:space="preserve"> no aplica </t>
    </r>
    <r>
      <rPr>
        <sz val="10"/>
        <color rgb="FF002060"/>
        <rFont val="Arial"/>
        <family val="2"/>
      </rPr>
      <t xml:space="preserve">para su Entidad por sus características particulares, </t>
    </r>
    <r>
      <rPr>
        <b/>
        <sz val="10"/>
        <color rgb="FF002060"/>
        <rFont val="Arial"/>
        <family val="2"/>
      </rPr>
      <t>no diligencie puntaje (deje vacío)</t>
    </r>
    <r>
      <rPr>
        <sz val="10"/>
        <color rgb="FF002060"/>
        <rFont val="Arial"/>
        <family val="2"/>
      </rPr>
      <t>. No se tendrá en cuenta en el puntaje final</t>
    </r>
  </si>
  <si>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family val="2"/>
      </rPr>
      <t xml:space="preserve">Entidades del orden nacional y territorial: </t>
    </r>
    <r>
      <rPr>
        <sz val="10"/>
        <color rgb="FF002060"/>
        <rFont val="Arial"/>
        <family val="2"/>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family val="2"/>
      </rPr>
      <t>no aplica</t>
    </r>
    <r>
      <rPr>
        <sz val="10"/>
        <color rgb="FF002060"/>
        <rFont val="Arial"/>
        <family val="2"/>
      </rPr>
      <t xml:space="preserve"> para su Entidad por sus características particulares,</t>
    </r>
    <r>
      <rPr>
        <b/>
        <sz val="10"/>
        <color rgb="FF002060"/>
        <rFont val="Arial"/>
        <family val="2"/>
      </rPr>
      <t xml:space="preserve"> no diligencie puntaje (deje vacío).</t>
    </r>
    <r>
      <rPr>
        <sz val="10"/>
        <color rgb="FF002060"/>
        <rFont val="Arial"/>
        <family val="2"/>
      </rPr>
      <t xml:space="preserve"> No se tendrá en cuenta en el puntaje final
</t>
    </r>
  </si>
  <si>
    <t>CONTROL DE CAMBIOS</t>
  </si>
  <si>
    <t>Fecha</t>
  </si>
  <si>
    <t>Cambios Introducidos</t>
  </si>
  <si>
    <t>Versión inicial</t>
  </si>
  <si>
    <t>Hoja de Autodiagnóstico:</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</si>
  <si>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</si>
  <si>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</si>
  <si>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</si>
  <si>
    <t>Aplicar los Lineamientos para la Rendición de Cuentas a Través de Medios Electrónicos dados por Gobierno en Línea.</t>
  </si>
  <si>
    <t>Estructurar los lineamientos siguiendo el documento establecido por Gobierno en Línea, a 15 de junio de de 2019.</t>
  </si>
  <si>
    <t>Elaborar semestralmente un seguimiento a la información publicada en la página de Datos Abiertos para verificar su actualización.</t>
  </si>
  <si>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</si>
  <si>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t>Solicitar un experto técnico.
Diagnostico de la infraestructura TIC</t>
  </si>
  <si>
    <t>Actualizar los datos abiertos de la Institución</t>
  </si>
  <si>
    <t>a mayo de 2019</t>
  </si>
  <si>
    <t>Solicitar a la Alta Dirección la elaboración del proyecto de compra de un sistema de información para Registro y Control Académico que incluya trámites y servicios en línea.</t>
  </si>
  <si>
    <t>a marzo de 2019</t>
  </si>
  <si>
    <t>a diciembre de 2019</t>
  </si>
  <si>
    <t>Gestionar capacitación sobre GEL_XML.</t>
  </si>
  <si>
    <t>Diseñar estratégias para realizar monitoreo de Gobierno en línea.</t>
  </si>
  <si>
    <t>No aplica</t>
  </si>
  <si>
    <t>Crear políticas y parametrización de la trazabilidad sobre las transacciones realizadas.</t>
  </si>
  <si>
    <t>Actualizar la documentación de infraestructura tecnológica.</t>
  </si>
  <si>
    <t>Pendiente con Pablo</t>
  </si>
  <si>
    <t>Documentar los controles de los servicios tecnológicos prestados.</t>
  </si>
  <si>
    <t>Definir controles e indicadores de calidad de los servicios tecnológicos.</t>
  </si>
  <si>
    <t>Solicitar a la oficina de Archivo el uso del módulo de Gestión Documental del Software Sevenet.</t>
  </si>
  <si>
    <t>Controlar y revisar la sistematización de procesos y procedimientos (gestionados por otras dependencias).</t>
  </si>
  <si>
    <t>Elaborar un Plan de Transición del protocolo IPv4 a IPv6.</t>
  </si>
  <si>
    <t>Elaborar la metodología de gestión de activos de información.</t>
  </si>
  <si>
    <t>Solicitar  a la oficina de Planeación incluir dentro de las funciones del Comité Institucional de Gestión y Desempeño (MIPG) temas de seguridad y privacidad de la información (ser muy explícito).</t>
  </si>
  <si>
    <t>Actualizar y socializar las políticas y buenas prácticas que mitiguen los riesgos de seguridad de la información.</t>
  </si>
  <si>
    <t>a junio de 2019</t>
  </si>
  <si>
    <t>Elaborar y presentar un proyecto de implementación de un Sistema de Gestión de Seguridad de la Información.</t>
  </si>
  <si>
    <t>Elaborar un plan de tratamiento de riesgos de seguridad y privacidad de la información.</t>
  </si>
  <si>
    <t>Elaboración de un informe con base al diagnóstico de  la infraestructura tecnológica crítica.</t>
  </si>
  <si>
    <t>Investigar sobre COLCERT para tomar acciones.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</si>
</sst>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12"/>
      <color theme="1"/>
      <name val="Calibri"/>
      <family val="2"/>
      <scheme val="minor"/>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name val="Arial"/>
      <family val="2"/>
    </font>
    <font>
      <sz val="14"/>
      <color rgb="FF002060"/>
      <name val="Arial"/>
      <family val="2"/>
    </font>
    <font>
      <sz val="12"/>
      <color theme="1"/>
      <name val="Arial"/>
      <family val="2"/>
    </font>
    <font>
      <sz val="9"/>
      <color rgb="FF002060"/>
      <name val="Arial"/>
      <family val="2"/>
    </font>
    <font>
      <sz val="9"/>
      <name val="Arial"/>
      <family val="2"/>
    </font>
    <font>
      <u/>
      <sz val="9"/>
      <name val="Calibri"/>
      <family val="2"/>
      <scheme val="minor"/>
    </font>
    <font>
      <b/>
      <sz val="11"/>
      <name val="Arial"/>
      <family val="2"/>
    </font>
    <font>
      <b/>
      <u/>
      <sz val="12"/>
      <color theme="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6"/>
      <color rgb="FF002060"/>
      <name val="Arial"/>
      <family val="2"/>
    </font>
    <font>
      <b/>
      <sz val="14"/>
      <color rgb="FF002060"/>
      <name val="Arial"/>
      <family val="2"/>
    </font>
    <font>
      <sz val="14"/>
      <color theme="1"/>
      <name val="Calibri"/>
      <family val="2"/>
      <scheme val="minor"/>
    </font>
    <font>
      <sz val="10"/>
      <color rgb="FF002060"/>
      <name val="Arial"/>
      <family val="2"/>
    </font>
    <font>
      <b/>
      <sz val="10"/>
      <color rgb="FF002060"/>
      <name val="Arial"/>
      <family val="2"/>
    </font>
    <font>
      <u/>
      <sz val="10"/>
      <color rgb="FF002060"/>
      <name val="Arial"/>
      <family val="2"/>
    </font>
    <font>
      <sz val="10"/>
      <name val="Arial"/>
      <family val="2"/>
    </font>
    <font>
      <sz val="10"/>
      <color theme="5"/>
      <name val="Arial"/>
      <family val="2"/>
    </font>
    <font>
      <b/>
      <u/>
      <sz val="10"/>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hair">
        <color theme="4" tint="-0.499984740745262"/>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dotted">
        <color rgb="FF002060"/>
      </left>
      <right style="dotted">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right style="dotted">
        <color rgb="FF002060"/>
      </right>
      <top/>
      <bottom style="dotted">
        <color rgb="FF002060"/>
      </bottom>
      <diagonal/>
    </border>
    <border>
      <left/>
      <right style="dotted">
        <color rgb="FF002060"/>
      </right>
      <top style="dotted">
        <color rgb="FF002060"/>
      </top>
      <bottom style="dotted">
        <color rgb="FF002060"/>
      </bottom>
      <diagonal/>
    </border>
    <border>
      <left style="thin">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style="thin">
        <color rgb="FF002060"/>
      </left>
      <right style="dotted">
        <color rgb="FF002060"/>
      </right>
      <top style="dotted">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theme="4" tint="-0.499984740745262"/>
      </top>
      <bottom style="thin">
        <color theme="4" tint="-0.499984740745262"/>
      </bottom>
      <diagonal/>
    </border>
    <border>
      <left style="dotted">
        <color rgb="FF002060"/>
      </left>
      <right style="thin">
        <color rgb="FF002060"/>
      </right>
      <top style="thin">
        <color theme="4" tint="-0.499984740745262"/>
      </top>
      <bottom style="thin">
        <color theme="4" tint="-0.499984740745262"/>
      </bottom>
      <diagonal/>
    </border>
    <border>
      <left/>
      <right style="dotted">
        <color rgb="FF002060"/>
      </right>
      <top style="thin">
        <color theme="4" tint="-0.499984740745262"/>
      </top>
      <bottom style="thin">
        <color theme="4" tint="-0.499984740745262"/>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thin">
        <color rgb="FF002060"/>
      </right>
      <top/>
      <bottom style="thin">
        <color theme="4" tint="-0.499984740745262"/>
      </bottom>
      <diagonal/>
    </border>
    <border>
      <left style="thin">
        <color theme="4" tint="-0.499984740745262"/>
      </left>
      <right style="dotted">
        <color rgb="FF002060"/>
      </right>
      <top style="thin">
        <color theme="4" tint="-0.499984740745262"/>
      </top>
      <bottom style="dotted">
        <color theme="4" tint="-0.499984740745262"/>
      </bottom>
      <diagonal/>
    </border>
    <border>
      <left style="dotted">
        <color rgb="FF002060"/>
      </left>
      <right style="thin">
        <color rgb="FF002060"/>
      </right>
      <top style="thin">
        <color theme="4" tint="-0.499984740745262"/>
      </top>
      <bottom style="dotted">
        <color theme="4" tint="-0.499984740745262"/>
      </bottom>
      <diagonal/>
    </border>
    <border>
      <left/>
      <right style="dotted">
        <color rgb="FF002060"/>
      </right>
      <top style="thin">
        <color theme="4" tint="-0.499984740745262"/>
      </top>
      <bottom style="dotted">
        <color theme="4" tint="-0.499984740745262"/>
      </bottom>
      <diagonal/>
    </border>
    <border>
      <left style="dotted">
        <color rgb="FF002060"/>
      </left>
      <right style="dotted">
        <color rgb="FF002060"/>
      </right>
      <top style="thin">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dotted">
        <color theme="4" tint="-0.499984740745262"/>
      </bottom>
      <diagonal/>
    </border>
    <border>
      <left style="dotted">
        <color rgb="FF002060"/>
      </left>
      <right style="thin">
        <color rgb="FF002060"/>
      </right>
      <top style="dotted">
        <color theme="4" tint="-0.499984740745262"/>
      </top>
      <bottom style="dotted">
        <color theme="4" tint="-0.499984740745262"/>
      </bottom>
      <diagonal/>
    </border>
    <border>
      <left/>
      <right style="dotted">
        <color rgb="FF002060"/>
      </right>
      <top style="dotted">
        <color theme="4" tint="-0.499984740745262"/>
      </top>
      <bottom style="dotted">
        <color theme="4" tint="-0.499984740745262"/>
      </bottom>
      <diagonal/>
    </border>
    <border>
      <left style="dotted">
        <color rgb="FF002060"/>
      </left>
      <right style="dotted">
        <color rgb="FF002060"/>
      </right>
      <top style="dotted">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medium">
        <color theme="4" tint="-0.499984740745262"/>
      </bottom>
      <diagonal/>
    </border>
    <border>
      <left style="dotted">
        <color rgb="FF002060"/>
      </left>
      <right style="thin">
        <color rgb="FF002060"/>
      </right>
      <top style="dotted">
        <color theme="4" tint="-0.499984740745262"/>
      </top>
      <bottom style="medium">
        <color theme="4" tint="-0.499984740745262"/>
      </bottom>
      <diagonal/>
    </border>
    <border>
      <left/>
      <right style="dotted">
        <color rgb="FF002060"/>
      </right>
      <top style="dotted">
        <color theme="4" tint="-0.499984740745262"/>
      </top>
      <bottom style="medium">
        <color theme="4" tint="-0.499984740745262"/>
      </bottom>
      <diagonal/>
    </border>
    <border>
      <left style="dotted">
        <color rgb="FF002060"/>
      </left>
      <right style="dotted">
        <color rgb="FF002060"/>
      </right>
      <top style="dotted">
        <color theme="4" tint="-0.499984740745262"/>
      </top>
      <bottom style="medium">
        <color theme="4" tint="-0.499984740745262"/>
      </bottom>
      <diagonal/>
    </border>
    <border>
      <left style="thin">
        <color theme="4" tint="-0.499984740745262"/>
      </left>
      <right style="dotted">
        <color rgb="FF002060"/>
      </right>
      <top style="medium">
        <color theme="4" tint="-0.499984740745262"/>
      </top>
      <bottom style="dotted">
        <color theme="4" tint="-0.499984740745262"/>
      </bottom>
      <diagonal/>
    </border>
    <border>
      <left style="dotted">
        <color rgb="FF002060"/>
      </left>
      <right style="thin">
        <color rgb="FF002060"/>
      </right>
      <top style="medium">
        <color theme="4" tint="-0.499984740745262"/>
      </top>
      <bottom style="dotted">
        <color theme="4" tint="-0.499984740745262"/>
      </bottom>
      <diagonal/>
    </border>
    <border>
      <left/>
      <right style="dotted">
        <color rgb="FF002060"/>
      </right>
      <top style="medium">
        <color theme="4" tint="-0.499984740745262"/>
      </top>
      <bottom style="dotted">
        <color theme="4" tint="-0.499984740745262"/>
      </bottom>
      <diagonal/>
    </border>
    <border>
      <left style="dotted">
        <color rgb="FF002060"/>
      </left>
      <right style="dotted">
        <color rgb="FF002060"/>
      </right>
      <top style="medium">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style="thin">
        <color theme="4" tint="-0.499984740745262"/>
      </bottom>
      <diagonal/>
    </border>
    <border>
      <left/>
      <right style="dotted">
        <color rgb="FF002060"/>
      </right>
      <top style="dotted">
        <color theme="4" tint="-0.499984740745262"/>
      </top>
      <bottom style="thin">
        <color theme="4" tint="-0.499984740745262"/>
      </bottom>
      <diagonal/>
    </border>
    <border>
      <left style="dotted">
        <color rgb="FF002060"/>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diagonal/>
    </border>
    <border>
      <left style="dotted">
        <color rgb="FF002060"/>
      </left>
      <right style="thin">
        <color rgb="FF002060"/>
      </right>
      <top/>
      <bottom style="dott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ashed">
        <color rgb="FF002060"/>
      </left>
      <right style="dashed">
        <color rgb="FF002060"/>
      </right>
      <top style="medium">
        <color rgb="FF002060"/>
      </top>
      <bottom style="dashed">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otted">
        <color rgb="FF002060"/>
      </left>
      <right style="thin">
        <color rgb="FF002060"/>
      </right>
      <top style="medium">
        <color rgb="FF002060"/>
      </top>
      <bottom/>
      <diagonal/>
    </border>
    <border>
      <left style="dotted">
        <color rgb="FF002060"/>
      </left>
      <right style="thin">
        <color rgb="FF002060"/>
      </right>
      <top/>
      <bottom style="medium">
        <color rgb="FF002060"/>
      </bottom>
      <diagonal/>
    </border>
    <border>
      <left style="thin">
        <color rgb="FF002060"/>
      </left>
      <right style="dashed">
        <color rgb="FF002060"/>
      </right>
      <top style="double">
        <color rgb="FF002060"/>
      </top>
      <bottom/>
      <diagonal/>
    </border>
    <border>
      <left style="thin">
        <color rgb="FF002060"/>
      </left>
      <right style="dashed">
        <color rgb="FF002060"/>
      </right>
      <top/>
      <bottom style="medium">
        <color rgb="FF002060"/>
      </bottom>
      <diagonal/>
    </border>
    <border>
      <left style="dashed">
        <color rgb="FF002060"/>
      </left>
      <right style="dashed">
        <color rgb="FF002060"/>
      </right>
      <top style="double">
        <color rgb="FF002060"/>
      </top>
      <bottom/>
      <diagonal/>
    </border>
    <border>
      <left style="dashed">
        <color rgb="FF002060"/>
      </left>
      <right style="thin">
        <color rgb="FF002060"/>
      </right>
      <top style="double">
        <color rgb="FF002060"/>
      </top>
      <bottom/>
      <diagonal/>
    </border>
    <border>
      <left style="dashed">
        <color rgb="FF002060"/>
      </left>
      <right style="thin">
        <color rgb="FF002060"/>
      </right>
      <top/>
      <bottom style="medium">
        <color rgb="FF002060"/>
      </bottom>
      <diagonal/>
    </border>
    <border>
      <left style="dotted">
        <color rgb="FF002060"/>
      </left>
      <right style="dotted">
        <color rgb="FF002060"/>
      </right>
      <top style="medium">
        <color rgb="FF002060"/>
      </top>
      <bottom/>
      <diagonal/>
    </border>
    <border>
      <left style="dotted">
        <color rgb="FF002060"/>
      </left>
      <right style="dotted">
        <color rgb="FF002060"/>
      </right>
      <top/>
      <bottom style="medium">
        <color rgb="FF002060"/>
      </bottom>
      <diagonal/>
    </border>
    <border>
      <left style="dotted">
        <color rgb="FF002060"/>
      </left>
      <right style="thin">
        <color rgb="FF002060"/>
      </right>
      <top style="thin">
        <color theme="4" tint="-0.499984740745262"/>
      </top>
      <bottom/>
      <diagonal/>
    </border>
    <border>
      <left style="dotted">
        <color rgb="FF002060"/>
      </left>
      <right style="dotted">
        <color rgb="FF002060"/>
      </right>
      <top/>
      <bottom style="medium">
        <color theme="4" tint="-0.499984740745262"/>
      </bottom>
      <diagonal/>
    </border>
    <border>
      <left style="dotted">
        <color rgb="FF002060"/>
      </left>
      <right style="dotted">
        <color rgb="FF002060"/>
      </right>
      <top style="dotted">
        <color theme="4" tint="-0.499984740745262"/>
      </top>
      <bottom/>
      <diagonal/>
    </border>
    <border>
      <left style="dotted">
        <color rgb="FF002060"/>
      </left>
      <right style="dotted">
        <color rgb="FF002060"/>
      </right>
      <top/>
      <bottom style="thin">
        <color theme="4" tint="-0.499984740745262"/>
      </bottom>
      <diagonal/>
    </border>
  </borders>
  <cellStyleXfs count="6">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1" fillId="0" borderId="0"/>
    <xf numFmtId="0" fontId="17" fillId="0" borderId="0"/>
    <xf numFmtId="9" fontId="17" fillId="0" borderId="0" applyFont="0" applyFill="0" applyBorder="0" applyAlignment="0" applyProtection="0"/>
  </cellStyleXfs>
  <cellXfs count="41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2" fontId="3" fillId="0" borderId="0" xfId="0" applyNumberFormat="1" applyFont="1" applyAlignment="1">
      <alignment vertical="center"/>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0" xfId="0" applyFont="1" applyBorder="1"/>
    <xf numFmtId="0" fontId="3" fillId="0" borderId="21" xfId="0" applyFont="1" applyBorder="1"/>
    <xf numFmtId="0" fontId="3" fillId="0" borderId="22"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8"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7"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3" fillId="0" borderId="0" xfId="0" applyFont="1" applyFill="1" applyAlignment="1">
      <alignment vertical="top"/>
    </xf>
    <xf numFmtId="0" fontId="3" fillId="0" borderId="3" xfId="0" applyFont="1" applyFill="1" applyBorder="1" applyAlignment="1">
      <alignment vertical="top"/>
    </xf>
    <xf numFmtId="0" fontId="3" fillId="0" borderId="0" xfId="0" applyFont="1" applyFill="1" applyBorder="1" applyAlignment="1">
      <alignment vertical="top"/>
    </xf>
    <xf numFmtId="0" fontId="21" fillId="0" borderId="0" xfId="0" applyFont="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Fill="1" applyBorder="1" applyAlignment="1">
      <alignment vertical="top"/>
    </xf>
    <xf numFmtId="0" fontId="3" fillId="0" borderId="22" xfId="0" applyFont="1" applyBorder="1" applyAlignment="1">
      <alignment vertical="center"/>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16" fillId="0" borderId="32" xfId="0" applyFont="1" applyBorder="1" applyAlignment="1">
      <alignment horizontal="center" vertical="center" wrapText="1"/>
    </xf>
    <xf numFmtId="0" fontId="16" fillId="5" borderId="34" xfId="0" applyFont="1" applyFill="1" applyBorder="1" applyAlignment="1">
      <alignment horizontal="center" vertical="center" wrapText="1"/>
    </xf>
    <xf numFmtId="0" fontId="3" fillId="0" borderId="0" xfId="0" applyFont="1" applyAlignment="1">
      <alignment vertical="top" wrapText="1"/>
    </xf>
    <xf numFmtId="0" fontId="16" fillId="5" borderId="52"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16" fillId="0" borderId="4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24" fillId="0" borderId="0" xfId="0" applyFont="1" applyAlignment="1">
      <alignment horizontal="center" vertical="center"/>
    </xf>
    <xf numFmtId="0" fontId="16" fillId="0" borderId="48" xfId="0" applyFont="1" applyFill="1" applyBorder="1" applyAlignment="1">
      <alignment horizontal="center" vertical="center" wrapText="1"/>
    </xf>
    <xf numFmtId="0" fontId="8" fillId="0" borderId="43" xfId="0" applyFont="1" applyBorder="1" applyAlignment="1">
      <alignment vertical="center"/>
    </xf>
    <xf numFmtId="0" fontId="8" fillId="0" borderId="48" xfId="0" applyFont="1" applyBorder="1" applyAlignment="1">
      <alignment vertical="center"/>
    </xf>
    <xf numFmtId="0" fontId="7" fillId="0" borderId="56" xfId="0" applyFont="1" applyFill="1" applyBorder="1" applyAlignment="1">
      <alignment horizontal="left" vertical="center" wrapText="1"/>
    </xf>
    <xf numFmtId="0" fontId="16" fillId="0" borderId="57" xfId="0" applyFont="1" applyFill="1" applyBorder="1" applyAlignment="1">
      <alignment horizontal="center" vertical="center" wrapText="1"/>
    </xf>
    <xf numFmtId="0" fontId="8" fillId="0" borderId="56"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8" fillId="0" borderId="59" xfId="0" applyFont="1" applyBorder="1" applyAlignment="1">
      <alignment vertical="center"/>
    </xf>
    <xf numFmtId="0" fontId="8" fillId="0" borderId="60" xfId="0" applyFont="1" applyBorder="1" applyAlignment="1">
      <alignment vertical="center"/>
    </xf>
    <xf numFmtId="0" fontId="7" fillId="0" borderId="62" xfId="0" applyFont="1" applyFill="1" applyBorder="1" applyAlignment="1">
      <alignment horizontal="left" vertical="center" wrapText="1"/>
    </xf>
    <xf numFmtId="0" fontId="16" fillId="0" borderId="63" xfId="0" applyFont="1" applyFill="1" applyBorder="1" applyAlignment="1">
      <alignment horizontal="center" vertical="center" wrapText="1"/>
    </xf>
    <xf numFmtId="0" fontId="8" fillId="0" borderId="62" xfId="0" applyFont="1" applyBorder="1" applyAlignment="1">
      <alignment vertical="center"/>
    </xf>
    <xf numFmtId="0" fontId="8" fillId="0" borderId="63" xfId="0" applyFont="1" applyBorder="1" applyAlignment="1">
      <alignment vertical="center"/>
    </xf>
    <xf numFmtId="0" fontId="7" fillId="0" borderId="65"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8" fillId="0" borderId="65" xfId="0" applyFont="1" applyBorder="1" applyAlignment="1">
      <alignment vertical="center"/>
    </xf>
    <xf numFmtId="0" fontId="8" fillId="0" borderId="66" xfId="0" applyFont="1" applyBorder="1" applyAlignment="1">
      <alignment vertical="center"/>
    </xf>
    <xf numFmtId="0" fontId="16" fillId="0" borderId="69" xfId="0" applyFont="1" applyFill="1" applyBorder="1" applyAlignment="1">
      <alignment horizontal="center" vertical="center" wrapText="1"/>
    </xf>
    <xf numFmtId="0" fontId="8" fillId="0" borderId="69" xfId="0" applyFont="1" applyBorder="1" applyAlignment="1">
      <alignment vertical="center"/>
    </xf>
    <xf numFmtId="0" fontId="7" fillId="0" borderId="71"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8" fillId="0" borderId="71" xfId="0" applyFont="1" applyBorder="1" applyAlignment="1">
      <alignment vertical="center"/>
    </xf>
    <xf numFmtId="0" fontId="8" fillId="0" borderId="72" xfId="0" applyFont="1" applyBorder="1" applyAlignment="1">
      <alignment vertical="center"/>
    </xf>
    <xf numFmtId="0" fontId="16" fillId="0" borderId="75" xfId="0" applyFont="1" applyFill="1" applyBorder="1" applyAlignment="1">
      <alignment horizontal="center" vertical="center" wrapText="1"/>
    </xf>
    <xf numFmtId="0" fontId="8" fillId="0" borderId="75" xfId="0" applyFont="1" applyBorder="1" applyAlignment="1">
      <alignment vertical="center"/>
    </xf>
    <xf numFmtId="0" fontId="7" fillId="0" borderId="0" xfId="0" applyFont="1" applyFill="1" applyBorder="1" applyAlignment="1">
      <alignment horizontal="left" vertical="center" wrapText="1"/>
    </xf>
    <xf numFmtId="0" fontId="3" fillId="0" borderId="20" xfId="0" applyFont="1" applyFill="1" applyBorder="1" applyAlignment="1">
      <alignment vertical="center"/>
    </xf>
    <xf numFmtId="0" fontId="24" fillId="0" borderId="21" xfId="0" applyFont="1" applyBorder="1" applyAlignment="1">
      <alignment horizontal="center" vertical="center"/>
    </xf>
    <xf numFmtId="0" fontId="7" fillId="0" borderId="21" xfId="0" applyFont="1" applyFill="1" applyBorder="1" applyAlignment="1">
      <alignment horizontal="left" vertical="center" wrapText="1"/>
    </xf>
    <xf numFmtId="0" fontId="16" fillId="0" borderId="79" xfId="0" applyFont="1" applyFill="1" applyBorder="1" applyAlignment="1">
      <alignment horizontal="center" vertical="center" wrapText="1"/>
    </xf>
    <xf numFmtId="0" fontId="8" fillId="0" borderId="79" xfId="0" applyFont="1" applyBorder="1" applyAlignment="1">
      <alignment vertical="center"/>
    </xf>
    <xf numFmtId="0" fontId="16" fillId="0" borderId="83" xfId="0" applyFont="1" applyFill="1" applyBorder="1" applyAlignment="1">
      <alignment horizontal="center" vertical="center" wrapText="1"/>
    </xf>
    <xf numFmtId="0" fontId="8" fillId="0" borderId="85" xfId="0" applyFont="1" applyBorder="1" applyAlignment="1">
      <alignment vertical="center"/>
    </xf>
    <xf numFmtId="0" fontId="7" fillId="0" borderId="85" xfId="0" applyFont="1" applyFill="1" applyBorder="1" applyAlignment="1">
      <alignment horizontal="left" vertical="center" wrapText="1"/>
    </xf>
    <xf numFmtId="0" fontId="8" fillId="0" borderId="83" xfId="0" applyFont="1" applyBorder="1" applyAlignment="1">
      <alignment vertical="center"/>
    </xf>
    <xf numFmtId="0" fontId="16" fillId="0" borderId="87" xfId="0" applyFont="1" applyFill="1" applyBorder="1" applyAlignment="1">
      <alignment horizontal="center" vertical="center" wrapText="1"/>
    </xf>
    <xf numFmtId="0" fontId="8" fillId="0" borderId="87" xfId="0" applyFont="1" applyBorder="1" applyAlignment="1">
      <alignment vertical="center"/>
    </xf>
    <xf numFmtId="0" fontId="16" fillId="0" borderId="91" xfId="0" applyFont="1" applyFill="1" applyBorder="1" applyAlignment="1">
      <alignment horizontal="center" vertical="center" wrapText="1"/>
    </xf>
    <xf numFmtId="0" fontId="8" fillId="0" borderId="91" xfId="0" applyFont="1" applyBorder="1" applyAlignment="1">
      <alignment vertical="center"/>
    </xf>
    <xf numFmtId="0" fontId="16" fillId="0" borderId="95" xfId="0" applyFont="1" applyFill="1" applyBorder="1" applyAlignment="1">
      <alignment horizontal="center" vertical="center" wrapText="1"/>
    </xf>
    <xf numFmtId="0" fontId="8" fillId="0" borderId="95" xfId="0" applyFont="1" applyBorder="1" applyAlignment="1">
      <alignment vertical="center"/>
    </xf>
    <xf numFmtId="0" fontId="16" fillId="0" borderId="57" xfId="0" applyFont="1" applyBorder="1" applyAlignment="1">
      <alignment horizontal="center" vertical="center" wrapText="1"/>
    </xf>
    <xf numFmtId="0" fontId="7" fillId="0" borderId="57" xfId="0" applyFont="1" applyBorder="1" applyAlignment="1">
      <alignment vertical="center" wrapText="1"/>
    </xf>
    <xf numFmtId="0" fontId="25" fillId="0" borderId="39" xfId="0" applyFont="1" applyFill="1" applyBorder="1" applyAlignment="1">
      <alignment horizontal="left" vertical="center" wrapText="1"/>
    </xf>
    <xf numFmtId="0" fontId="25" fillId="0" borderId="56"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59"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71" xfId="0" applyFont="1" applyFill="1" applyBorder="1" applyAlignment="1">
      <alignment horizontal="left" vertical="center" wrapText="1"/>
    </xf>
    <xf numFmtId="0" fontId="25" fillId="0" borderId="74"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25" fillId="0" borderId="82" xfId="0" applyFont="1" applyFill="1" applyBorder="1" applyAlignment="1">
      <alignment horizontal="left" vertical="center" wrapText="1"/>
    </xf>
    <xf numFmtId="0" fontId="25" fillId="0" borderId="86" xfId="0" applyFont="1" applyFill="1" applyBorder="1" applyAlignment="1">
      <alignment horizontal="left" vertical="center" wrapText="1"/>
    </xf>
    <xf numFmtId="0" fontId="25" fillId="0" borderId="90" xfId="0" applyFont="1" applyFill="1" applyBorder="1" applyAlignment="1">
      <alignment horizontal="left" vertical="center" wrapText="1"/>
    </xf>
    <xf numFmtId="0" fontId="25" fillId="0" borderId="94" xfId="0" applyFont="1" applyFill="1" applyBorder="1" applyAlignment="1">
      <alignment horizontal="left" vertical="center" wrapText="1"/>
    </xf>
    <xf numFmtId="0" fontId="25" fillId="0" borderId="56" xfId="0" applyFont="1" applyBorder="1" applyAlignment="1">
      <alignment vertical="center" wrapText="1"/>
    </xf>
    <xf numFmtId="0" fontId="26" fillId="0" borderId="44" xfId="0" applyFont="1" applyFill="1" applyBorder="1" applyAlignment="1">
      <alignment horizontal="left" vertical="center" wrapText="1"/>
    </xf>
    <xf numFmtId="0" fontId="26" fillId="0" borderId="43" xfId="0" applyFont="1" applyBorder="1" applyAlignment="1">
      <alignment vertical="center"/>
    </xf>
    <xf numFmtId="0" fontId="26" fillId="0" borderId="43" xfId="0" applyFont="1" applyFill="1" applyBorder="1" applyAlignment="1">
      <alignment horizontal="left" vertical="top" wrapText="1"/>
    </xf>
    <xf numFmtId="0" fontId="26" fillId="0" borderId="46" xfId="0" applyFont="1" applyFill="1" applyBorder="1" applyAlignment="1">
      <alignment horizontal="left" vertical="center" wrapText="1"/>
    </xf>
    <xf numFmtId="0" fontId="26" fillId="0" borderId="39" xfId="0" applyFont="1" applyBorder="1" applyAlignment="1">
      <alignment vertical="center"/>
    </xf>
    <xf numFmtId="0" fontId="26" fillId="0" borderId="39" xfId="0" applyFont="1" applyFill="1" applyBorder="1" applyAlignment="1">
      <alignment horizontal="left" vertical="top" wrapText="1"/>
    </xf>
    <xf numFmtId="0" fontId="27" fillId="0" borderId="58" xfId="2" applyFont="1" applyFill="1" applyBorder="1" applyAlignment="1">
      <alignment horizontal="left" vertical="center" wrapText="1"/>
    </xf>
    <xf numFmtId="0" fontId="26" fillId="0" borderId="56" xfId="0" applyFont="1" applyBorder="1" applyAlignment="1">
      <alignment vertical="center"/>
    </xf>
    <xf numFmtId="0" fontId="26" fillId="0" borderId="56" xfId="0" applyFont="1" applyFill="1" applyBorder="1" applyAlignment="1">
      <alignment horizontal="left" vertical="top" wrapText="1"/>
    </xf>
    <xf numFmtId="0" fontId="26" fillId="0" borderId="64" xfId="0" applyFont="1" applyFill="1" applyBorder="1" applyAlignment="1">
      <alignment horizontal="left" vertical="center" wrapText="1"/>
    </xf>
    <xf numFmtId="0" fontId="26" fillId="0" borderId="62" xfId="0" applyFont="1" applyBorder="1" applyAlignment="1">
      <alignment vertical="center"/>
    </xf>
    <xf numFmtId="0" fontId="26" fillId="0" borderId="62" xfId="0" applyFont="1" applyFill="1" applyBorder="1" applyAlignment="1">
      <alignment horizontal="left" vertical="top" wrapText="1"/>
    </xf>
    <xf numFmtId="0" fontId="26" fillId="0" borderId="67" xfId="0" applyFont="1" applyFill="1" applyBorder="1" applyAlignment="1">
      <alignment horizontal="left" vertical="center" wrapText="1"/>
    </xf>
    <xf numFmtId="0" fontId="26" fillId="0" borderId="65" xfId="0" applyFont="1" applyBorder="1" applyAlignment="1">
      <alignment vertical="center"/>
    </xf>
    <xf numFmtId="0" fontId="26" fillId="0" borderId="65" xfId="0" applyFont="1" applyFill="1" applyBorder="1" applyAlignment="1">
      <alignment horizontal="left" vertical="top" wrapText="1"/>
    </xf>
    <xf numFmtId="0" fontId="26" fillId="0" borderId="45" xfId="0" applyFont="1" applyFill="1" applyBorder="1" applyAlignment="1">
      <alignment horizontal="left" vertical="center" wrapText="1"/>
    </xf>
    <xf numFmtId="0" fontId="26" fillId="0" borderId="41" xfId="0" applyFont="1" applyBorder="1" applyAlignment="1">
      <alignment vertical="center"/>
    </xf>
    <xf numFmtId="0" fontId="26" fillId="0" borderId="41" xfId="0" applyFont="1" applyFill="1" applyBorder="1" applyAlignment="1">
      <alignment horizontal="left" vertical="top" wrapText="1"/>
    </xf>
    <xf numFmtId="0" fontId="26" fillId="0" borderId="41" xfId="0" applyFont="1" applyBorder="1" applyAlignment="1">
      <alignment vertical="center" wrapText="1"/>
    </xf>
    <xf numFmtId="0" fontId="26" fillId="0" borderId="61" xfId="0" applyFont="1" applyFill="1" applyBorder="1" applyAlignment="1">
      <alignment horizontal="left" vertical="center" wrapText="1"/>
    </xf>
    <xf numFmtId="0" fontId="26" fillId="0" borderId="59" xfId="0" applyFont="1" applyBorder="1" applyAlignment="1">
      <alignment vertical="center"/>
    </xf>
    <xf numFmtId="0" fontId="26" fillId="0" borderId="59" xfId="0" applyFont="1" applyFill="1" applyBorder="1" applyAlignment="1">
      <alignment horizontal="left" vertical="top" wrapText="1"/>
    </xf>
    <xf numFmtId="0" fontId="26" fillId="0" borderId="41"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68" xfId="0" applyFont="1" applyBorder="1" applyAlignment="1">
      <alignment vertical="center"/>
    </xf>
    <xf numFmtId="0" fontId="26" fillId="0" borderId="68"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71" xfId="0" applyFont="1" applyBorder="1" applyAlignment="1">
      <alignment vertical="center"/>
    </xf>
    <xf numFmtId="0" fontId="26" fillId="0" borderId="71"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74" xfId="0" applyFont="1" applyBorder="1" applyAlignment="1">
      <alignment vertical="center"/>
    </xf>
    <xf numFmtId="0" fontId="26" fillId="0" borderId="74" xfId="0" applyFont="1" applyFill="1" applyBorder="1" applyAlignment="1">
      <alignment horizontal="left" vertical="center" wrapText="1"/>
    </xf>
    <xf numFmtId="0" fontId="26" fillId="0" borderId="62"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81" xfId="0" applyFont="1" applyBorder="1" applyAlignment="1">
      <alignment vertical="center"/>
    </xf>
    <xf numFmtId="0" fontId="26" fillId="0" borderId="81" xfId="0" applyFont="1" applyFill="1" applyBorder="1" applyAlignment="1">
      <alignment horizontal="left" vertical="center" wrapText="1"/>
    </xf>
    <xf numFmtId="0" fontId="26" fillId="0" borderId="84" xfId="0" applyFont="1" applyFill="1" applyBorder="1" applyAlignment="1">
      <alignment horizontal="left" vertical="center" wrapText="1"/>
    </xf>
    <xf numFmtId="0" fontId="26" fillId="0" borderId="85" xfId="0" applyFont="1" applyBorder="1" applyAlignment="1">
      <alignment vertical="center"/>
    </xf>
    <xf numFmtId="0" fontId="26" fillId="0" borderId="85"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89" xfId="0" applyFont="1" applyBorder="1" applyAlignment="1">
      <alignment vertical="center"/>
    </xf>
    <xf numFmtId="0" fontId="26" fillId="0" borderId="89" xfId="0" applyFont="1" applyFill="1" applyBorder="1" applyAlignment="1">
      <alignment horizontal="left" vertical="center" wrapText="1"/>
    </xf>
    <xf numFmtId="0" fontId="26" fillId="0" borderId="92" xfId="0" applyFont="1" applyFill="1" applyBorder="1" applyAlignment="1">
      <alignment horizontal="left" vertical="center" wrapText="1"/>
    </xf>
    <xf numFmtId="0" fontId="26" fillId="0" borderId="93" xfId="0" applyFont="1" applyBorder="1" applyAlignment="1">
      <alignment vertical="center"/>
    </xf>
    <xf numFmtId="0" fontId="26" fillId="0" borderId="93"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Border="1" applyAlignment="1">
      <alignment vertical="center"/>
    </xf>
    <xf numFmtId="0" fontId="26" fillId="0" borderId="97" xfId="0" applyFont="1" applyFill="1" applyBorder="1" applyAlignment="1">
      <alignment horizontal="left" vertical="center" wrapText="1"/>
    </xf>
    <xf numFmtId="0" fontId="26" fillId="0" borderId="58" xfId="0" applyFont="1" applyBorder="1" applyAlignment="1">
      <alignment vertical="center" wrapText="1"/>
    </xf>
    <xf numFmtId="0" fontId="26" fillId="0" borderId="56" xfId="0" applyFont="1" applyBorder="1" applyAlignment="1">
      <alignment vertical="center" wrapText="1"/>
    </xf>
    <xf numFmtId="0" fontId="26" fillId="0" borderId="56" xfId="0" applyFont="1" applyBorder="1" applyAlignment="1">
      <alignment horizontal="left" vertical="center" wrapText="1"/>
    </xf>
    <xf numFmtId="0" fontId="4" fillId="0" borderId="0" xfId="0" applyFont="1" applyAlignment="1">
      <alignment horizontal="center" vertical="top"/>
    </xf>
    <xf numFmtId="0" fontId="3" fillId="10" borderId="27" xfId="0" applyFont="1" applyFill="1" applyBorder="1" applyAlignment="1">
      <alignment vertical="center"/>
    </xf>
    <xf numFmtId="0" fontId="3" fillId="9" borderId="29" xfId="0" applyFont="1" applyFill="1" applyBorder="1" applyAlignment="1">
      <alignment vertical="center"/>
    </xf>
    <xf numFmtId="0" fontId="22" fillId="0" borderId="0" xfId="0" applyFont="1" applyBorder="1" applyAlignment="1">
      <alignment vertical="center"/>
    </xf>
    <xf numFmtId="0" fontId="0" fillId="0" borderId="0" xfId="0" applyAlignment="1">
      <alignment vertical="center" wrapText="1"/>
    </xf>
    <xf numFmtId="0" fontId="30" fillId="0" borderId="15" xfId="0" applyFont="1" applyBorder="1"/>
    <xf numFmtId="0" fontId="30" fillId="0" borderId="16" xfId="0" applyFont="1" applyBorder="1"/>
    <xf numFmtId="0" fontId="30" fillId="0" borderId="17" xfId="0" applyFont="1" applyBorder="1"/>
    <xf numFmtId="0" fontId="30" fillId="0" borderId="0" xfId="0" applyFont="1"/>
    <xf numFmtId="0" fontId="30" fillId="0" borderId="18" xfId="0" applyFont="1" applyBorder="1"/>
    <xf numFmtId="0" fontId="30" fillId="0" borderId="19" xfId="0" applyFont="1" applyBorder="1"/>
    <xf numFmtId="0" fontId="30" fillId="0" borderId="18" xfId="0" applyFont="1" applyFill="1" applyBorder="1"/>
    <xf numFmtId="0" fontId="31" fillId="0" borderId="0" xfId="0" applyFont="1" applyFill="1" applyBorder="1" applyAlignment="1">
      <alignment horizontal="center" vertical="center"/>
    </xf>
    <xf numFmtId="0" fontId="30" fillId="0" borderId="19" xfId="0" applyFont="1" applyFill="1" applyBorder="1"/>
    <xf numFmtId="0" fontId="30" fillId="0" borderId="0" xfId="0" applyFont="1" applyFill="1"/>
    <xf numFmtId="0" fontId="30" fillId="0" borderId="0" xfId="0" applyFont="1" applyBorder="1"/>
    <xf numFmtId="0" fontId="32" fillId="0" borderId="0" xfId="0" applyFont="1" applyFill="1" applyBorder="1" applyAlignment="1">
      <alignment horizontal="center" vertical="center"/>
    </xf>
    <xf numFmtId="0" fontId="30" fillId="0" borderId="20" xfId="0" applyFont="1" applyBorder="1"/>
    <xf numFmtId="0" fontId="30" fillId="0" borderId="21" xfId="0" applyFont="1" applyBorder="1"/>
    <xf numFmtId="0" fontId="30" fillId="0" borderId="22" xfId="0" applyFont="1" applyBorder="1"/>
    <xf numFmtId="0" fontId="23" fillId="0" borderId="32" xfId="0" applyFont="1" applyBorder="1" applyAlignment="1">
      <alignment horizontal="center" vertical="center" wrapText="1"/>
    </xf>
    <xf numFmtId="165" fontId="36" fillId="0" borderId="32" xfId="0" applyNumberFormat="1" applyFont="1" applyFill="1" applyBorder="1" applyAlignment="1">
      <alignment horizontal="center" vertical="center" wrapText="1"/>
    </xf>
    <xf numFmtId="0" fontId="38" fillId="0" borderId="52" xfId="0" applyFont="1" applyBorder="1" applyAlignment="1">
      <alignment horizontal="left" vertical="top" wrapText="1"/>
    </xf>
    <xf numFmtId="0" fontId="38" fillId="0" borderId="34" xfId="0" applyFont="1" applyBorder="1" applyAlignment="1">
      <alignment horizontal="left" vertical="center" wrapText="1"/>
    </xf>
    <xf numFmtId="0" fontId="38" fillId="0" borderId="34" xfId="0" applyFont="1" applyFill="1" applyBorder="1" applyAlignment="1">
      <alignment vertical="center" wrapText="1"/>
    </xf>
    <xf numFmtId="0" fontId="38" fillId="0" borderId="35" xfId="0" applyFont="1" applyBorder="1" applyAlignment="1">
      <alignment horizontal="left" vertical="center" wrapText="1"/>
    </xf>
    <xf numFmtId="0" fontId="38" fillId="0" borderId="32" xfId="0" applyFont="1" applyBorder="1" applyAlignment="1">
      <alignment horizontal="left" vertical="center" wrapText="1"/>
    </xf>
    <xf numFmtId="0" fontId="38" fillId="0" borderId="32" xfId="0" applyFont="1" applyFill="1" applyBorder="1" applyAlignment="1">
      <alignment horizontal="left" vertical="center" wrapText="1"/>
    </xf>
    <xf numFmtId="0" fontId="38" fillId="0" borderId="33"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37" xfId="0" applyFont="1" applyFill="1" applyBorder="1" applyAlignment="1">
      <alignment horizontal="left" vertical="center" wrapText="1"/>
    </xf>
    <xf numFmtId="0" fontId="38" fillId="0" borderId="52" xfId="0" applyFont="1" applyBorder="1" applyAlignment="1">
      <alignment horizontal="left" vertical="center" wrapText="1"/>
    </xf>
    <xf numFmtId="0" fontId="38" fillId="0" borderId="34"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35" xfId="0" applyFont="1" applyFill="1" applyBorder="1" applyAlignment="1">
      <alignment horizontal="left" vertical="top"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15" fillId="0" borderId="21" xfId="0" applyFont="1" applyBorder="1" applyAlignment="1">
      <alignment vertical="center"/>
    </xf>
    <xf numFmtId="0" fontId="38" fillId="0" borderId="52" xfId="0" applyFont="1" applyFill="1" applyBorder="1" applyAlignment="1">
      <alignment horizontal="left" vertical="top" wrapText="1"/>
    </xf>
    <xf numFmtId="0" fontId="38" fillId="0" borderId="34" xfId="0" applyFont="1" applyFill="1" applyBorder="1" applyAlignment="1">
      <alignment horizontal="left" vertical="top" wrapText="1"/>
    </xf>
    <xf numFmtId="0" fontId="38" fillId="0" borderId="32" xfId="0" applyFont="1" applyFill="1" applyBorder="1" applyAlignment="1">
      <alignment horizontal="left" vertical="top" wrapText="1"/>
    </xf>
    <xf numFmtId="0" fontId="38" fillId="0" borderId="33" xfId="0" applyFont="1" applyFill="1" applyBorder="1" applyAlignment="1">
      <alignment horizontal="left" vertical="top" wrapText="1"/>
    </xf>
    <xf numFmtId="0" fontId="38" fillId="0" borderId="37" xfId="0" applyFont="1" applyFill="1" applyBorder="1" applyAlignment="1">
      <alignment horizontal="left" vertical="top" wrapText="1"/>
    </xf>
    <xf numFmtId="0" fontId="38" fillId="0" borderId="38" xfId="0" applyFont="1" applyFill="1" applyBorder="1" applyAlignment="1">
      <alignment horizontal="left" vertical="top"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36" fillId="5" borderId="0" xfId="0" applyFont="1" applyFill="1"/>
    <xf numFmtId="0" fontId="3" fillId="0" borderId="15" xfId="0" applyFont="1" applyBorder="1" applyAlignment="1">
      <alignment vertical="center"/>
    </xf>
    <xf numFmtId="0" fontId="3" fillId="0" borderId="16" xfId="0" applyFont="1" applyFill="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vertical="center"/>
    </xf>
    <xf numFmtId="14" fontId="3" fillId="0" borderId="0" xfId="0" applyNumberFormat="1" applyFont="1" applyBorder="1" applyAlignment="1">
      <alignment horizontal="left" vertical="center"/>
    </xf>
    <xf numFmtId="0" fontId="3" fillId="0" borderId="21" xfId="0" applyFont="1" applyFill="1" applyBorder="1" applyAlignment="1">
      <alignment vertical="center"/>
    </xf>
    <xf numFmtId="0" fontId="3" fillId="0" borderId="21" xfId="0" applyFont="1" applyBorder="1" applyAlignment="1">
      <alignment horizontal="center" vertical="center"/>
    </xf>
    <xf numFmtId="0" fontId="8" fillId="0" borderId="39" xfId="0" applyFont="1" applyBorder="1" applyAlignment="1">
      <alignment horizontal="justify" vertical="top"/>
    </xf>
    <xf numFmtId="0" fontId="8" fillId="0" borderId="39" xfId="0" applyFont="1" applyBorder="1" applyAlignment="1">
      <alignment horizontal="justify" vertical="top" wrapText="1"/>
    </xf>
    <xf numFmtId="0" fontId="8" fillId="0" borderId="39" xfId="0" applyFont="1" applyBorder="1" applyAlignment="1">
      <alignment vertical="center" wrapText="1"/>
    </xf>
    <xf numFmtId="0" fontId="0" fillId="0" borderId="99" xfId="0" applyBorder="1" applyAlignment="1">
      <alignment horizontal="center" vertical="center" wrapText="1"/>
    </xf>
    <xf numFmtId="0" fontId="8" fillId="0" borderId="41" xfId="0" applyFont="1" applyBorder="1" applyAlignment="1">
      <alignment horizontal="justify" vertical="top" wrapText="1"/>
    </xf>
    <xf numFmtId="0" fontId="8" fillId="0" borderId="74" xfId="0" applyFont="1" applyBorder="1" applyAlignment="1">
      <alignment vertical="center" wrapText="1"/>
    </xf>
    <xf numFmtId="0" fontId="25" fillId="0" borderId="43" xfId="0" applyFont="1" applyFill="1" applyBorder="1" applyAlignment="1">
      <alignment horizontal="left" vertical="top" wrapText="1"/>
    </xf>
    <xf numFmtId="0" fontId="25" fillId="0" borderId="39" xfId="0" applyFont="1" applyFill="1" applyBorder="1" applyAlignment="1">
      <alignment horizontal="left" vertical="top" wrapText="1"/>
    </xf>
    <xf numFmtId="0" fontId="8" fillId="0" borderId="56" xfId="0" applyFont="1" applyBorder="1" applyAlignment="1">
      <alignment vertical="center" wrapText="1"/>
    </xf>
    <xf numFmtId="0" fontId="26" fillId="0" borderId="4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8" fillId="0" borderId="74" xfId="0" applyFont="1" applyFill="1" applyBorder="1" applyAlignment="1">
      <alignment vertical="center" wrapText="1"/>
    </xf>
    <xf numFmtId="0" fontId="8" fillId="0" borderId="40"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Alignment="1">
      <alignment vertical="center"/>
    </xf>
    <xf numFmtId="0" fontId="8" fillId="0" borderId="71" xfId="0" applyFont="1" applyBorder="1" applyAlignment="1">
      <alignment vertical="center" wrapText="1"/>
    </xf>
    <xf numFmtId="0" fontId="25" fillId="0" borderId="56" xfId="0" applyFont="1" applyFill="1" applyBorder="1" applyAlignment="1">
      <alignment horizontal="left" vertical="top" wrapText="1"/>
    </xf>
    <xf numFmtId="0" fontId="8" fillId="0" borderId="93" xfId="0" applyFont="1" applyBorder="1" applyAlignment="1">
      <alignment vertical="center" wrapText="1"/>
    </xf>
    <xf numFmtId="0" fontId="8" fillId="0" borderId="85" xfId="0" applyFont="1" applyBorder="1" applyAlignment="1">
      <alignment vertical="center" wrapText="1"/>
    </xf>
    <xf numFmtId="0" fontId="8" fillId="0" borderId="81" xfId="0" applyFont="1" applyBorder="1" applyAlignment="1">
      <alignment vertical="center" wrapText="1"/>
    </xf>
    <xf numFmtId="0" fontId="25" fillId="0" borderId="82" xfId="0" applyFont="1" applyFill="1" applyBorder="1" applyAlignment="1">
      <alignment horizontal="left" vertical="top" wrapText="1"/>
    </xf>
    <xf numFmtId="0" fontId="25" fillId="0" borderId="94" xfId="0" applyFont="1" applyFill="1" applyBorder="1" applyAlignment="1">
      <alignment horizontal="left" vertical="top" wrapText="1"/>
    </xf>
    <xf numFmtId="0" fontId="8" fillId="0" borderId="41" xfId="0" applyFont="1" applyBorder="1" applyAlignment="1">
      <alignment vertical="center" wrapText="1"/>
    </xf>
    <xf numFmtId="0" fontId="9" fillId="11" borderId="0" xfId="0" applyFont="1" applyFill="1" applyBorder="1" applyAlignment="1">
      <alignment horizontal="center" vertical="center"/>
    </xf>
    <xf numFmtId="49" fontId="33"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2" fillId="4" borderId="0" xfId="0" applyFont="1" applyFill="1" applyBorder="1" applyAlignment="1">
      <alignment horizontal="center" vertical="center"/>
    </xf>
    <xf numFmtId="0" fontId="22"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35" fillId="0" borderId="14"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6" xfId="0" applyFont="1" applyBorder="1" applyAlignment="1">
      <alignment horizontal="center" vertical="center" wrapText="1"/>
    </xf>
    <xf numFmtId="165" fontId="35" fillId="0" borderId="14" xfId="0" applyNumberFormat="1" applyFont="1" applyBorder="1" applyAlignment="1">
      <alignment horizontal="center" vertical="center" wrapText="1"/>
    </xf>
    <xf numFmtId="165" fontId="35" fillId="0" borderId="32" xfId="0" applyNumberFormat="1" applyFont="1" applyBorder="1" applyAlignment="1">
      <alignment horizontal="center" vertical="center" wrapText="1"/>
    </xf>
    <xf numFmtId="165" fontId="35" fillId="0" borderId="36"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165" fontId="36" fillId="0" borderId="14" xfId="0" applyNumberFormat="1" applyFont="1" applyFill="1" applyBorder="1" applyAlignment="1">
      <alignment horizontal="center" vertical="center" wrapText="1"/>
    </xf>
    <xf numFmtId="165" fontId="36" fillId="0" borderId="32" xfId="0" applyNumberFormat="1" applyFont="1" applyFill="1" applyBorder="1" applyAlignment="1">
      <alignment horizontal="center" vertical="center" wrapText="1"/>
    </xf>
    <xf numFmtId="165" fontId="36" fillId="0" borderId="33" xfId="0" applyNumberFormat="1" applyFont="1" applyFill="1" applyBorder="1" applyAlignment="1">
      <alignment horizontal="center" vertical="center" wrapText="1"/>
    </xf>
    <xf numFmtId="165" fontId="36" fillId="0" borderId="34" xfId="0" applyNumberFormat="1" applyFont="1" applyFill="1" applyBorder="1" applyAlignment="1">
      <alignment horizontal="center" vertical="center" wrapText="1"/>
    </xf>
    <xf numFmtId="165" fontId="36" fillId="0" borderId="37" xfId="0" applyNumberFormat="1" applyFont="1" applyFill="1" applyBorder="1" applyAlignment="1">
      <alignment horizontal="center" vertical="center" wrapText="1"/>
    </xf>
    <xf numFmtId="165" fontId="36" fillId="0" borderId="38" xfId="0" applyNumberFormat="1" applyFont="1" applyFill="1" applyBorder="1" applyAlignment="1">
      <alignment horizontal="center" vertical="center" wrapText="1"/>
    </xf>
    <xf numFmtId="165" fontId="36" fillId="0" borderId="35" xfId="0" applyNumberFormat="1" applyFont="1" applyFill="1" applyBorder="1" applyAlignment="1">
      <alignment horizontal="center" vertical="center" wrapText="1"/>
    </xf>
    <xf numFmtId="165" fontId="36" fillId="0" borderId="52" xfId="0" applyNumberFormat="1" applyFont="1" applyFill="1" applyBorder="1" applyAlignment="1">
      <alignment horizontal="center" vertical="center" wrapText="1"/>
    </xf>
    <xf numFmtId="165" fontId="36" fillId="0" borderId="36"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center" vertical="center" wrapText="1"/>
    </xf>
    <xf numFmtId="165" fontId="35" fillId="0" borderId="10" xfId="0" applyNumberFormat="1" applyFont="1" applyBorder="1" applyAlignment="1">
      <alignment horizontal="center" vertical="center" wrapText="1"/>
    </xf>
    <xf numFmtId="165" fontId="35" fillId="0" borderId="14" xfId="0" applyNumberFormat="1" applyFont="1" applyFill="1" applyBorder="1" applyAlignment="1">
      <alignment horizontal="center" vertical="center" wrapText="1"/>
    </xf>
    <xf numFmtId="165" fontId="35" fillId="0" borderId="32" xfId="0" applyNumberFormat="1" applyFont="1" applyFill="1" applyBorder="1" applyAlignment="1">
      <alignment horizontal="center" vertical="center" wrapText="1"/>
    </xf>
    <xf numFmtId="165" fontId="35" fillId="0" borderId="36" xfId="0" applyNumberFormat="1"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38" fillId="0" borderId="34" xfId="0" applyFont="1" applyFill="1" applyBorder="1" applyAlignment="1">
      <alignment horizontal="left" vertical="top" wrapText="1"/>
    </xf>
    <xf numFmtId="0" fontId="38" fillId="0" borderId="35" xfId="0" applyFont="1" applyFill="1" applyBorder="1" applyAlignment="1">
      <alignment horizontal="left" vertical="top" wrapText="1"/>
    </xf>
    <xf numFmtId="0" fontId="34" fillId="12" borderId="10" xfId="0" applyFont="1" applyFill="1" applyBorder="1" applyAlignment="1">
      <alignment horizontal="center" vertical="center" wrapText="1"/>
    </xf>
    <xf numFmtId="0" fontId="34" fillId="12" borderId="36" xfId="0" applyFont="1" applyFill="1" applyBorder="1" applyAlignment="1">
      <alignment horizontal="center" vertical="center" wrapText="1"/>
    </xf>
    <xf numFmtId="0" fontId="34" fillId="12" borderId="104" xfId="0" applyFont="1" applyFill="1" applyBorder="1" applyAlignment="1">
      <alignment horizontal="center" vertical="center" wrapText="1"/>
    </xf>
    <xf numFmtId="0" fontId="34" fillId="12" borderId="106"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1" fillId="5" borderId="11" xfId="0" applyFont="1" applyFill="1" applyBorder="1" applyAlignment="1">
      <alignment vertical="center"/>
    </xf>
    <xf numFmtId="0" fontId="3" fillId="0" borderId="12"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34" fillId="12" borderId="103" xfId="0" applyFont="1" applyFill="1" applyBorder="1" applyAlignment="1">
      <alignment horizontal="center" vertical="center" wrapText="1"/>
    </xf>
    <xf numFmtId="0" fontId="17" fillId="12" borderId="105" xfId="0" applyFont="1" applyFill="1" applyBorder="1" applyAlignment="1">
      <alignment horizontal="center" vertical="center" wrapText="1"/>
    </xf>
    <xf numFmtId="0" fontId="17" fillId="12" borderId="36" xfId="0" applyFont="1" applyFill="1" applyBorder="1" applyAlignment="1">
      <alignment horizontal="center" vertical="center" wrapText="1"/>
    </xf>
    <xf numFmtId="165" fontId="18" fillId="0" borderId="11" xfId="0" applyNumberFormat="1" applyFont="1" applyFill="1" applyBorder="1" applyAlignment="1">
      <alignment horizontal="center" vertical="center" wrapText="1"/>
    </xf>
    <xf numFmtId="165" fontId="18" fillId="0" borderId="12" xfId="0" applyNumberFormat="1" applyFont="1" applyFill="1" applyBorder="1" applyAlignment="1">
      <alignment horizontal="center" vertical="center"/>
    </xf>
    <xf numFmtId="165" fontId="18" fillId="0" borderId="13" xfId="0" applyNumberFormat="1" applyFont="1" applyFill="1" applyBorder="1" applyAlignment="1">
      <alignment horizontal="center" vertical="center"/>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23" fillId="0" borderId="3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52" xfId="0" applyFont="1" applyBorder="1" applyAlignment="1">
      <alignment horizontal="center"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38" fillId="0" borderId="53" xfId="0" applyFont="1" applyFill="1" applyBorder="1" applyAlignment="1">
      <alignment horizontal="left" vertical="center" wrapText="1"/>
    </xf>
    <xf numFmtId="0" fontId="38" fillId="0" borderId="54" xfId="0" applyFont="1" applyFill="1" applyBorder="1" applyAlignment="1">
      <alignment horizontal="left" vertical="center" wrapText="1"/>
    </xf>
    <xf numFmtId="0" fontId="23"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14" xfId="0" applyFont="1" applyBorder="1" applyAlignment="1">
      <alignment horizontal="center" vertical="center" wrapText="1"/>
    </xf>
    <xf numFmtId="165" fontId="36" fillId="0" borderId="50"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3" fillId="0" borderId="0" xfId="0" applyFont="1" applyBorder="1" applyAlignment="1">
      <alignment horizontal="center"/>
    </xf>
    <xf numFmtId="0" fontId="23" fillId="0" borderId="10" xfId="0" applyFont="1" applyBorder="1" applyAlignment="1">
      <alignment horizontal="center" vertical="center" wrapText="1"/>
    </xf>
    <xf numFmtId="0" fontId="16" fillId="0" borderId="123"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0" fillId="0" borderId="99" xfId="0" applyBorder="1" applyAlignment="1">
      <alignment horizontal="center" vertical="center" wrapText="1"/>
    </xf>
    <xf numFmtId="0" fontId="16" fillId="0" borderId="32" xfId="0" applyFont="1" applyBorder="1" applyAlignment="1">
      <alignment horizontal="center" vertical="center" wrapText="1"/>
    </xf>
    <xf numFmtId="0" fontId="16" fillId="0" borderId="50" xfId="0" applyFont="1" applyBorder="1" applyAlignment="1">
      <alignment horizontal="center" vertical="center" wrapText="1"/>
    </xf>
    <xf numFmtId="0" fontId="0" fillId="0" borderId="14" xfId="0" applyBorder="1" applyAlignment="1">
      <alignment horizontal="center" vertical="center" wrapText="1"/>
    </xf>
    <xf numFmtId="0" fontId="10" fillId="0" borderId="18" xfId="0" applyFont="1" applyFill="1" applyBorder="1" applyAlignment="1">
      <alignment horizontal="center" vertical="center" wrapText="1"/>
    </xf>
    <xf numFmtId="0" fontId="34" fillId="12" borderId="47" xfId="0" applyFont="1" applyFill="1" applyBorder="1" applyAlignment="1">
      <alignment horizontal="center" vertical="center" wrapText="1"/>
    </xf>
    <xf numFmtId="0" fontId="24" fillId="12" borderId="49" xfId="0" applyFont="1" applyFill="1" applyBorder="1" applyAlignment="1">
      <alignment vertical="center"/>
    </xf>
    <xf numFmtId="0" fontId="34" fillId="12" borderId="121" xfId="0" applyFont="1" applyFill="1" applyBorder="1" applyAlignment="1">
      <alignment horizontal="center" vertical="center" wrapText="1"/>
    </xf>
    <xf numFmtId="0" fontId="34" fillId="12" borderId="122"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13"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112"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11" xfId="0" applyFont="1" applyFill="1" applyBorder="1" applyAlignment="1">
      <alignment horizontal="center" vertical="center" wrapText="1"/>
    </xf>
    <xf numFmtId="0" fontId="2" fillId="6" borderId="119" xfId="0" applyFont="1" applyFill="1" applyBorder="1" applyAlignment="1">
      <alignment horizontal="center" vertical="center" wrapText="1"/>
    </xf>
    <xf numFmtId="0" fontId="2" fillId="6" borderId="120" xfId="0" applyFont="1" applyFill="1" applyBorder="1" applyAlignment="1">
      <alignment horizontal="center" vertical="center" wrapText="1"/>
    </xf>
    <xf numFmtId="0" fontId="2" fillId="6" borderId="118"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17" xfId="0" applyFont="1" applyFill="1" applyBorder="1" applyAlignment="1">
      <alignment horizontal="center" vertical="center" wrapText="1"/>
    </xf>
    <xf numFmtId="0" fontId="0" fillId="0" borderId="51" xfId="0"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34" fillId="12" borderId="114" xfId="0" applyFont="1" applyFill="1" applyBorder="1" applyAlignment="1">
      <alignment horizontal="center" vertical="center" wrapText="1"/>
    </xf>
    <xf numFmtId="0" fontId="34" fillId="12" borderId="115"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8" fillId="0" borderId="68" xfId="0" applyFont="1" applyBorder="1" applyAlignment="1">
      <alignment horizontal="center" vertical="top" wrapText="1"/>
    </xf>
    <xf numFmtId="0" fontId="8" fillId="0" borderId="124" xfId="0" applyFont="1" applyBorder="1" applyAlignment="1">
      <alignment horizontal="center" vertical="top" wrapText="1"/>
    </xf>
    <xf numFmtId="0" fontId="16" fillId="0" borderId="63" xfId="0" applyFont="1" applyFill="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5" xfId="0" applyFont="1" applyBorder="1" applyAlignment="1">
      <alignment horizontal="center" vertical="center"/>
    </xf>
    <xf numFmtId="0" fontId="8" fillId="0" borderId="126" xfId="0" applyFont="1" applyBorder="1" applyAlignment="1">
      <alignment horizontal="center" vertical="center"/>
    </xf>
  </cellXfs>
  <cellStyles count="6">
    <cellStyle name="Hipervínculo" xfId="2" builtinId="8"/>
    <cellStyle name="Millares [0]" xfId="1" builtinId="6"/>
    <cellStyle name="Normal" xfId="0" builtinId="0"/>
    <cellStyle name="Normal 2" xfId="4"/>
    <cellStyle name="Normal 2 8 2" xfId="3"/>
    <cellStyle name="Porcentaje 2" xfId="5"/>
  </cellStyles>
  <dxfs count="35">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val="0"/>
        <i/>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0000"/>
      <color rgb="FFFFDA8F"/>
      <color rgb="FFEE0000"/>
      <color rgb="FFBEE395"/>
      <color rgb="FFCCFF66"/>
      <color rgb="FF5F5F5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77000">
                    <a:srgbClr val="FF0000"/>
                  </a:gs>
                  <a:gs pos="25000">
                    <a:srgbClr val="FFFF00"/>
                  </a:gs>
                  <a:gs pos="41588">
                    <a:srgbClr val="FFFF00"/>
                  </a:gs>
                  <a:gs pos="52208">
                    <a:srgbClr val="FF6600"/>
                  </a:gs>
                  <a:gs pos="62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A05E-4852-8A37-3F207BCBAF13}"/>
              </c:ext>
            </c:extLst>
          </c:dPt>
          <c:cat>
            <c:strRef>
              <c:f>Gráficas!$I$12</c:f>
              <c:strCache>
                <c:ptCount val="1"/>
                <c:pt idx="0">
                  <c:v>POLÍTICA GOBIERNO DIGITAL (ANTES GOBIERNO EN LÍNEA)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1302528"/>
        <c:axId val="927010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GOBIERNO DIGITAL (ANTES GOBIERNO EN LÍNEA)</c:v>
                </c:pt>
              </c:strCache>
            </c:strRef>
          </c:xVal>
          <c:yVal>
            <c:numRef>
              <c:f>Gráficas!$K$12</c:f>
              <c:numCache>
                <c:formatCode>0.0</c:formatCode>
                <c:ptCount val="1"/>
                <c:pt idx="0">
                  <c:v>17.611932539682542</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1302528"/>
        <c:axId val="92701056"/>
      </c:scatterChart>
      <c:catAx>
        <c:axId val="91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01056"/>
        <c:crosses val="autoZero"/>
        <c:auto val="1"/>
        <c:lblAlgn val="ctr"/>
        <c:lblOffset val="100"/>
        <c:noMultiLvlLbl val="0"/>
      </c:catAx>
      <c:valAx>
        <c:axId val="92701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130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00F6-4636-8C9E-7B8249542FF5}"/>
            </c:ext>
          </c:extLst>
        </c:ser>
        <c:dLbls>
          <c:showLegendKey val="0"/>
          <c:showVal val="0"/>
          <c:showCatName val="0"/>
          <c:showSerName val="0"/>
          <c:showPercent val="0"/>
          <c:showBubbleSize val="0"/>
        </c:dLbls>
        <c:gapWidth val="150"/>
        <c:axId val="92730880"/>
        <c:axId val="9273241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00F6-4636-8C9E-7B8249542FF5}"/>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F6-4636-8C9E-7B8249542FF5}"/>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F6-4636-8C9E-7B8249542FF5}"/>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7-00F6-4636-8C9E-7B8249542FF5}"/>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TIC para Gobierno Abierto </c:v>
                </c:pt>
                <c:pt idx="1">
                  <c:v>TIC para Servicios </c:v>
                </c:pt>
                <c:pt idx="2">
                  <c:v>TIC para la gestión</c:v>
                </c:pt>
                <c:pt idx="3">
                  <c:v>Seguridad y privacidad de la información </c:v>
                </c:pt>
              </c:strCache>
            </c:strRef>
          </c:xVal>
          <c:yVal>
            <c:numRef>
              <c:f>Gráficas!$L$34:$L$37</c:f>
              <c:numCache>
                <c:formatCode>0.0</c:formatCode>
                <c:ptCount val="4"/>
                <c:pt idx="0">
                  <c:v>16.539000000000001</c:v>
                </c:pt>
                <c:pt idx="1">
                  <c:v>21.25</c:v>
                </c:pt>
                <c:pt idx="2">
                  <c:v>16.13095238095238</c:v>
                </c:pt>
                <c:pt idx="3">
                  <c:v>16.527777777777779</c:v>
                </c:pt>
              </c:numCache>
            </c:numRef>
          </c:yVal>
          <c:smooth val="0"/>
          <c:extLst xmlns:c16r2="http://schemas.microsoft.com/office/drawing/2015/06/chart">
            <c:ext xmlns:c16="http://schemas.microsoft.com/office/drawing/2014/chart" uri="{C3380CC4-5D6E-409C-BE32-E72D297353CC}">
              <c16:uniqueId val="{00000008-00F6-4636-8C9E-7B8249542FF5}"/>
            </c:ext>
          </c:extLst>
        </c:ser>
        <c:dLbls>
          <c:showLegendKey val="0"/>
          <c:showVal val="0"/>
          <c:showCatName val="0"/>
          <c:showSerName val="0"/>
          <c:showPercent val="0"/>
          <c:showBubbleSize val="0"/>
        </c:dLbls>
        <c:axId val="92730880"/>
        <c:axId val="92732416"/>
      </c:scatterChart>
      <c:catAx>
        <c:axId val="9273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32416"/>
        <c:crosses val="autoZero"/>
        <c:auto val="1"/>
        <c:lblAlgn val="ctr"/>
        <c:lblOffset val="100"/>
        <c:noMultiLvlLbl val="0"/>
      </c:catAx>
      <c:valAx>
        <c:axId val="92732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3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32E9-4F0F-A8DB-03865003557C}"/>
            </c:ext>
          </c:extLst>
        </c:ser>
        <c:dLbls>
          <c:showLegendKey val="0"/>
          <c:showVal val="0"/>
          <c:showCatName val="0"/>
          <c:showSerName val="0"/>
          <c:showPercent val="0"/>
          <c:showBubbleSize val="0"/>
        </c:dLbls>
        <c:gapWidth val="150"/>
        <c:axId val="98374016"/>
        <c:axId val="9837555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32E9-4F0F-A8DB-0386500355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2E9-4F0F-A8DB-0386500355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2E9-4F0F-A8DB-0386500355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7-32E9-4F0F-A8DB-0386500355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xVal>
          <c:yVal>
            <c:numRef>
              <c:f>Gráficas!$K$57:$K$60</c:f>
              <c:numCache>
                <c:formatCode>0.0</c:formatCode>
                <c:ptCount val="4"/>
                <c:pt idx="0">
                  <c:v>28.234000000000002</c:v>
                </c:pt>
                <c:pt idx="1">
                  <c:v>0</c:v>
                </c:pt>
                <c:pt idx="2">
                  <c:v>71</c:v>
                </c:pt>
                <c:pt idx="3">
                  <c:v>0</c:v>
                </c:pt>
              </c:numCache>
            </c:numRef>
          </c:yVal>
          <c:smooth val="0"/>
          <c:extLst xmlns:c16r2="http://schemas.microsoft.com/office/drawing/2015/06/chart">
            <c:ext xmlns:c16="http://schemas.microsoft.com/office/drawing/2014/chart" uri="{C3380CC4-5D6E-409C-BE32-E72D297353CC}">
              <c16:uniqueId val="{00000008-32E9-4F0F-A8DB-03865003557C}"/>
            </c:ext>
          </c:extLst>
        </c:ser>
        <c:dLbls>
          <c:showLegendKey val="0"/>
          <c:showVal val="0"/>
          <c:showCatName val="0"/>
          <c:showSerName val="0"/>
          <c:showPercent val="0"/>
          <c:showBubbleSize val="0"/>
        </c:dLbls>
        <c:axId val="98374016"/>
        <c:axId val="98375552"/>
      </c:scatterChart>
      <c:catAx>
        <c:axId val="983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75552"/>
        <c:crosses val="autoZero"/>
        <c:auto val="1"/>
        <c:lblAlgn val="ctr"/>
        <c:lblOffset val="100"/>
        <c:noMultiLvlLbl val="0"/>
      </c:catAx>
      <c:valAx>
        <c:axId val="98375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374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D64F-4C03-94FF-46E9167CF12F}"/>
            </c:ext>
          </c:extLst>
        </c:ser>
        <c:dLbls>
          <c:showLegendKey val="0"/>
          <c:showVal val="0"/>
          <c:showCatName val="0"/>
          <c:showSerName val="0"/>
          <c:showPercent val="0"/>
          <c:showBubbleSize val="0"/>
        </c:dLbls>
        <c:gapWidth val="150"/>
        <c:axId val="98405376"/>
        <c:axId val="984194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D64F-4C03-94FF-46E9167CF12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64F-4C03-94FF-46E9167CF12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64F-4C03-94FF-46E9167CF12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7-D64F-4C03-94FF-46E9167CF12F}"/>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xVal>
          <c:yVal>
            <c:numRef>
              <c:f>Gráficas!$M$81:$M$84</c:f>
              <c:numCache>
                <c:formatCode>0.0</c:formatCode>
                <c:ptCount val="4"/>
                <c:pt idx="0">
                  <c:v>0</c:v>
                </c:pt>
                <c:pt idx="1">
                  <c:v>80</c:v>
                </c:pt>
                <c:pt idx="2" formatCode="General">
                  <c:v>44.5</c:v>
                </c:pt>
                <c:pt idx="3">
                  <c:v>1</c:v>
                </c:pt>
              </c:numCache>
            </c:numRef>
          </c:yVal>
          <c:smooth val="0"/>
          <c:extLst xmlns:c16r2="http://schemas.microsoft.com/office/drawing/2015/06/chart">
            <c:ext xmlns:c16="http://schemas.microsoft.com/office/drawing/2014/chart" uri="{C3380CC4-5D6E-409C-BE32-E72D297353CC}">
              <c16:uniqueId val="{00000008-D64F-4C03-94FF-46E9167CF12F}"/>
            </c:ext>
          </c:extLst>
        </c:ser>
        <c:dLbls>
          <c:showLegendKey val="0"/>
          <c:showVal val="0"/>
          <c:showCatName val="0"/>
          <c:showSerName val="0"/>
          <c:showPercent val="0"/>
          <c:showBubbleSize val="0"/>
        </c:dLbls>
        <c:axId val="98405376"/>
        <c:axId val="98419456"/>
      </c:scatterChart>
      <c:catAx>
        <c:axId val="9840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419456"/>
        <c:crosses val="autoZero"/>
        <c:auto val="1"/>
        <c:lblAlgn val="ctr"/>
        <c:lblOffset val="100"/>
        <c:noMultiLvlLbl val="0"/>
      </c:catAx>
      <c:valAx>
        <c:axId val="9841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405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2-7F49-4718-BC6D-7DD75064FE98}"/>
            </c:ext>
          </c:extLst>
        </c:ser>
        <c:dLbls>
          <c:showLegendKey val="0"/>
          <c:showVal val="0"/>
          <c:showCatName val="0"/>
          <c:showSerName val="0"/>
          <c:showPercent val="0"/>
          <c:showBubbleSize val="0"/>
        </c:dLbls>
        <c:gapWidth val="150"/>
        <c:axId val="100632448"/>
        <c:axId val="10063398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15875">
                <a:solidFill>
                  <a:schemeClr val="tx1"/>
                </a:solidFill>
              </a:ln>
              <a:effectLst/>
            </c:spPr>
          </c:marker>
          <c:dPt>
            <c:idx val="0"/>
            <c:marker>
              <c:spPr>
                <a:solidFill>
                  <a:schemeClr val="tx1"/>
                </a:solidFill>
                <a:ln w="158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7F49-4718-BC6D-7DD75064FE98}"/>
              </c:ext>
            </c:extLst>
          </c:dPt>
          <c:dPt>
            <c:idx val="1"/>
            <c:marker>
              <c:spPr>
                <a:solidFill>
                  <a:schemeClr val="tx1"/>
                </a:solidFill>
                <a:ln w="158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F49-4718-BC6D-7DD75064FE98}"/>
              </c:ext>
            </c:extLst>
          </c:dPt>
          <c:dPt>
            <c:idx val="2"/>
            <c:marker>
              <c:spPr>
                <a:solidFill>
                  <a:schemeClr val="tx1"/>
                </a:solidFill>
                <a:ln w="158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F49-4718-BC6D-7DD75064FE98}"/>
              </c:ext>
            </c:extLst>
          </c:dPt>
          <c:dPt>
            <c:idx val="3"/>
            <c:marker>
              <c:spPr>
                <a:solidFill>
                  <a:schemeClr val="tx1"/>
                </a:solidFill>
                <a:ln w="158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7-7F49-4718-BC6D-7DD75064FE98}"/>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xVal>
          <c:yVal>
            <c:numRef>
              <c:f>Gráficas!$M$107:$M$114</c:f>
              <c:numCache>
                <c:formatCode>General</c:formatCode>
                <c:ptCount val="8"/>
                <c:pt idx="0">
                  <c:v>1</c:v>
                </c:pt>
                <c:pt idx="1">
                  <c:v>1</c:v>
                </c:pt>
                <c:pt idx="2" formatCode="0.0">
                  <c:v>1</c:v>
                </c:pt>
                <c:pt idx="3" formatCode="0.0">
                  <c:v>1</c:v>
                </c:pt>
                <c:pt idx="4" formatCode="0.0">
                  <c:v>28.833333333333332</c:v>
                </c:pt>
                <c:pt idx="5" formatCode="0.0">
                  <c:v>1</c:v>
                </c:pt>
                <c:pt idx="6" formatCode="0.0">
                  <c:v>0.66666666666666663</c:v>
                </c:pt>
                <c:pt idx="7" formatCode="0.0">
                  <c:v>27.333333333333332</c:v>
                </c:pt>
              </c:numCache>
            </c:numRef>
          </c:yVal>
          <c:smooth val="0"/>
          <c:extLst xmlns:c16r2="http://schemas.microsoft.com/office/drawing/2015/06/chart">
            <c:ext xmlns:c16="http://schemas.microsoft.com/office/drawing/2014/chart" uri="{C3380CC4-5D6E-409C-BE32-E72D297353CC}">
              <c16:uniqueId val="{00000008-7F49-4718-BC6D-7DD75064FE98}"/>
            </c:ext>
          </c:extLst>
        </c:ser>
        <c:dLbls>
          <c:showLegendKey val="0"/>
          <c:showVal val="0"/>
          <c:showCatName val="0"/>
          <c:showSerName val="0"/>
          <c:showPercent val="0"/>
          <c:showBubbleSize val="0"/>
        </c:dLbls>
        <c:axId val="100632448"/>
        <c:axId val="100633984"/>
      </c:scatterChart>
      <c:catAx>
        <c:axId val="10063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633984"/>
        <c:crosses val="autoZero"/>
        <c:auto val="1"/>
        <c:lblAlgn val="ctr"/>
        <c:lblOffset val="100"/>
        <c:noMultiLvlLbl val="0"/>
      </c:catAx>
      <c:valAx>
        <c:axId val="1006339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632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858"/>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EC4B-4850-B864-30347138155E}"/>
            </c:ext>
          </c:extLst>
        </c:ser>
        <c:dLbls>
          <c:showLegendKey val="0"/>
          <c:showVal val="0"/>
          <c:showCatName val="0"/>
          <c:showSerName val="0"/>
          <c:showPercent val="0"/>
          <c:showBubbleSize val="0"/>
        </c:dLbls>
        <c:gapWidth val="150"/>
        <c:axId val="106832640"/>
        <c:axId val="10683417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EC4B-4850-B864-30347138155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EC4B-4850-B864-30347138155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EC4B-4850-B864-30347138155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7-EC4B-4850-B864-30347138155E}"/>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xVal>
          <c:yVal>
            <c:numRef>
              <c:f>Gráficas!$M$134:$M$137</c:f>
              <c:numCache>
                <c:formatCode>0.0</c:formatCode>
                <c:ptCount val="4"/>
                <c:pt idx="0">
                  <c:v>45.166666666666664</c:v>
                </c:pt>
                <c:pt idx="1">
                  <c:v>1</c:v>
                </c:pt>
                <c:pt idx="2">
                  <c:v>1</c:v>
                </c:pt>
                <c:pt idx="3">
                  <c:v>17.333333333333332</c:v>
                </c:pt>
              </c:numCache>
            </c:numRef>
          </c:yVal>
          <c:smooth val="0"/>
          <c:extLst xmlns:c16r2="http://schemas.microsoft.com/office/drawing/2015/06/chart">
            <c:ext xmlns:c16="http://schemas.microsoft.com/office/drawing/2014/chart" uri="{C3380CC4-5D6E-409C-BE32-E72D297353CC}">
              <c16:uniqueId val="{00000008-EC4B-4850-B864-30347138155E}"/>
            </c:ext>
          </c:extLst>
        </c:ser>
        <c:dLbls>
          <c:showLegendKey val="0"/>
          <c:showVal val="0"/>
          <c:showCatName val="0"/>
          <c:showSerName val="0"/>
          <c:showPercent val="0"/>
          <c:showBubbleSize val="0"/>
        </c:dLbls>
        <c:axId val="106832640"/>
        <c:axId val="106834176"/>
      </c:scatterChart>
      <c:catAx>
        <c:axId val="10683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834176"/>
        <c:crosses val="autoZero"/>
        <c:auto val="1"/>
        <c:lblAlgn val="ctr"/>
        <c:lblOffset val="100"/>
        <c:noMultiLvlLbl val="0"/>
      </c:catAx>
      <c:valAx>
        <c:axId val="106834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8326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2.png"/><Relationship Id="rId7" Type="http://schemas.openxmlformats.org/officeDocument/2006/relationships/chart" Target="../charts/chart4.xml"/><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image" Target="../media/image1.png"/><Relationship Id="rId4" Type="http://schemas.openxmlformats.org/officeDocument/2006/relationships/image" Target="../media/image3.svg"/><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116417</xdr:rowOff>
    </xdr:from>
    <xdr:to>
      <xdr:col>12</xdr:col>
      <xdr:colOff>277000</xdr:colOff>
      <xdr:row>1</xdr:row>
      <xdr:rowOff>1073516</xdr:rowOff>
    </xdr:to>
    <xdr:pic>
      <xdr:nvPicPr>
        <xdr:cNvPr id="3" name="Imagen 2">
          <a:extLst>
            <a:ext uri="{FF2B5EF4-FFF2-40B4-BE49-F238E27FC236}">
              <a16:creationId xmlns:a16="http://schemas.microsoft.com/office/drawing/2014/main" xmlns="" id="{7702D35E-6078-43DE-BA28-E8261F471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105</xdr:row>
      <xdr:rowOff>11907</xdr:rowOff>
    </xdr:from>
    <xdr:to>
      <xdr:col>11</xdr:col>
      <xdr:colOff>461962</xdr:colOff>
      <xdr:row>110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631031</xdr:colOff>
      <xdr:row>1</xdr:row>
      <xdr:rowOff>95250</xdr:rowOff>
    </xdr:from>
    <xdr:to>
      <xdr:col>14</xdr:col>
      <xdr:colOff>19031</xdr:colOff>
      <xdr:row>1</xdr:row>
      <xdr:rowOff>1052349</xdr:rowOff>
    </xdr:to>
    <xdr:pic>
      <xdr:nvPicPr>
        <xdr:cNvPr id="5" name="Imagen 4">
          <a:extLst>
            <a:ext uri="{FF2B5EF4-FFF2-40B4-BE49-F238E27FC236}">
              <a16:creationId xmlns:a16="http://schemas.microsoft.com/office/drawing/2014/main" xmlns="" id="{7852E91A-4325-45F3-ACEC-F3F6DABAEC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93531" y="20240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14288</xdr:colOff>
      <xdr:row>9</xdr:row>
      <xdr:rowOff>4143375</xdr:rowOff>
    </xdr:from>
    <xdr:to>
      <xdr:col>12</xdr:col>
      <xdr:colOff>138536</xdr:colOff>
      <xdr:row>10</xdr:row>
      <xdr:rowOff>22775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699538" y="6175375"/>
          <a:ext cx="1044999" cy="1070525"/>
        </a:xfrm>
        <a:prstGeom prst="rect">
          <a:avLst/>
        </a:prstGeom>
      </xdr:spPr>
    </xdr:pic>
    <xdr:clientData/>
  </xdr:twoCellAnchor>
  <xdr:twoCellAnchor editAs="oneCell">
    <xdr:from>
      <xdr:col>10</xdr:col>
      <xdr:colOff>34925</xdr:colOff>
      <xdr:row>11</xdr:row>
      <xdr:rowOff>1365250</xdr:rowOff>
    </xdr:from>
    <xdr:to>
      <xdr:col>12</xdr:col>
      <xdr:colOff>239986</xdr:colOff>
      <xdr:row>11</xdr:row>
      <xdr:rowOff>2415721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22132925" y="11779250"/>
          <a:ext cx="1125812" cy="1050471"/>
        </a:xfrm>
        <a:prstGeom prst="rect">
          <a:avLst/>
        </a:prstGeom>
      </xdr:spPr>
    </xdr:pic>
    <xdr:clientData/>
  </xdr:twoCellAnchor>
  <xdr:twoCellAnchor editAs="oneCell">
    <xdr:from>
      <xdr:col>6</xdr:col>
      <xdr:colOff>1059656</xdr:colOff>
      <xdr:row>1</xdr:row>
      <xdr:rowOff>47625</xdr:rowOff>
    </xdr:from>
    <xdr:to>
      <xdr:col>6</xdr:col>
      <xdr:colOff>5019656</xdr:colOff>
      <xdr:row>1</xdr:row>
      <xdr:rowOff>1004724</xdr:rowOff>
    </xdr:to>
    <xdr:pic>
      <xdr:nvPicPr>
        <xdr:cNvPr id="6" name="Imagen 5">
          <a:extLst>
            <a:ext uri="{FF2B5EF4-FFF2-40B4-BE49-F238E27FC236}">
              <a16:creationId xmlns:a16="http://schemas.microsoft.com/office/drawing/2014/main" xmlns="" id="{E1AA93FF-1062-4BA6-BF37-993DED0A0E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0" y="11906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155</xdr:row>
      <xdr:rowOff>35719</xdr:rowOff>
    </xdr:from>
    <xdr:to>
      <xdr:col>11</xdr:col>
      <xdr:colOff>438150</xdr:colOff>
      <xdr:row>160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392906</xdr:colOff>
      <xdr:row>30</xdr:row>
      <xdr:rowOff>11907</xdr:rowOff>
    </xdr:from>
    <xdr:to>
      <xdr:col>16</xdr:col>
      <xdr:colOff>374906</xdr:colOff>
      <xdr:row>48</xdr:row>
      <xdr:rowOff>37221</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702469</xdr:colOff>
      <xdr:row>54</xdr:row>
      <xdr:rowOff>59531</xdr:rowOff>
    </xdr:from>
    <xdr:to>
      <xdr:col>16</xdr:col>
      <xdr:colOff>714375</xdr:colOff>
      <xdr:row>72</xdr:row>
      <xdr:rowOff>84845</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95249</xdr:colOff>
      <xdr:row>78</xdr:row>
      <xdr:rowOff>59530</xdr:rowOff>
    </xdr:from>
    <xdr:to>
      <xdr:col>17</xdr:col>
      <xdr:colOff>345280</xdr:colOff>
      <xdr:row>99</xdr:row>
      <xdr:rowOff>11906</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103</xdr:row>
      <xdr:rowOff>107155</xdr:rowOff>
    </xdr:from>
    <xdr:to>
      <xdr:col>18</xdr:col>
      <xdr:colOff>95250</xdr:colOff>
      <xdr:row>124</xdr:row>
      <xdr:rowOff>107156</xdr:rowOff>
    </xdr:to>
    <xdr:graphicFrame macro="">
      <xdr:nvGraphicFramePr>
        <xdr:cNvPr id="10" name="Gráfico 9">
          <a:extLst>
            <a:ext uri="{FF2B5EF4-FFF2-40B4-BE49-F238E27FC236}">
              <a16:creationId xmlns:a16="http://schemas.microsoft.com/office/drawing/2014/main" xmlns=""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xdr:colOff>
      <xdr:row>130</xdr:row>
      <xdr:rowOff>142873</xdr:rowOff>
    </xdr:from>
    <xdr:to>
      <xdr:col>18</xdr:col>
      <xdr:colOff>250033</xdr:colOff>
      <xdr:row>152</xdr:row>
      <xdr:rowOff>95249</xdr:rowOff>
    </xdr:to>
    <xdr:graphicFrame macro="">
      <xdr:nvGraphicFramePr>
        <xdr:cNvPr id="11" name="Gráfico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654843</xdr:colOff>
      <xdr:row>1</xdr:row>
      <xdr:rowOff>107157</xdr:rowOff>
    </xdr:from>
    <xdr:to>
      <xdr:col>14</xdr:col>
      <xdr:colOff>42843</xdr:colOff>
      <xdr:row>1</xdr:row>
      <xdr:rowOff>1064256</xdr:rowOff>
    </xdr:to>
    <xdr:pic>
      <xdr:nvPicPr>
        <xdr:cNvPr id="13" name="Imagen 12">
          <a:extLst>
            <a:ext uri="{FF2B5EF4-FFF2-40B4-BE49-F238E27FC236}">
              <a16:creationId xmlns:a16="http://schemas.microsoft.com/office/drawing/2014/main" xmlns="" id="{0E0C7D9F-F8AE-4744-9D80-79A01307FB2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81624" y="23812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1353553</xdr:colOff>
      <xdr:row>86</xdr:row>
      <xdr:rowOff>70184</xdr:rowOff>
    </xdr:from>
    <xdr:to>
      <xdr:col>4</xdr:col>
      <xdr:colOff>2267953</xdr:colOff>
      <xdr:row>91</xdr:row>
      <xdr:rowOff>38702</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652211" y="110530105"/>
          <a:ext cx="914400" cy="921018"/>
        </a:xfrm>
        <a:prstGeom prst="rect">
          <a:avLst/>
        </a:prstGeom>
      </xdr:spPr>
    </xdr:pic>
    <xdr:clientData/>
  </xdr:twoCellAnchor>
  <xdr:twoCellAnchor editAs="oneCell">
    <xdr:from>
      <xdr:col>6</xdr:col>
      <xdr:colOff>1273968</xdr:colOff>
      <xdr:row>1</xdr:row>
      <xdr:rowOff>83344</xdr:rowOff>
    </xdr:from>
    <xdr:to>
      <xdr:col>11</xdr:col>
      <xdr:colOff>1239964</xdr:colOff>
      <xdr:row>1</xdr:row>
      <xdr:rowOff>1040443</xdr:rowOff>
    </xdr:to>
    <xdr:pic>
      <xdr:nvPicPr>
        <xdr:cNvPr id="5" name="Imagen 4">
          <a:extLst>
            <a:ext uri="{FF2B5EF4-FFF2-40B4-BE49-F238E27FC236}">
              <a16:creationId xmlns:a16="http://schemas.microsoft.com/office/drawing/2014/main" xmlns="" id="{A52FB604-1A8C-4CD3-BAD8-BFB20B2725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70156" y="20240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thito/Downloads/C:/Users/LinaMaria/Desktop/DAFP%25202017/DAFP_Modelo%25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topLeftCell="C1" zoomScale="68" zoomScaleNormal="68" zoomScalePageLayoutView="90" workbookViewId="0">
      <selection activeCell="C3" sqref="C3:Q3"/>
    </sheetView>
  </sheetViews>
  <sheetFormatPr baseColWidth="10" defaultColWidth="0" defaultRowHeight="15" zeroHeight="1" x14ac:dyDescent="0.25"/>
  <cols>
    <col min="1" max="1" width="1.140625" style="221" customWidth="1"/>
    <col min="2" max="2" width="0.85546875" style="221" customWidth="1"/>
    <col min="3" max="17" width="11.42578125" style="221" customWidth="1"/>
    <col min="18" max="19" width="1.42578125" style="221" customWidth="1"/>
    <col min="20" max="16384" width="11.42578125" style="221" hidden="1"/>
  </cols>
  <sheetData>
    <row r="1" spans="2:18" ht="7.5" customHeight="1" thickBot="1" x14ac:dyDescent="0.3"/>
    <row r="2" spans="2:18" ht="93" customHeight="1" x14ac:dyDescent="0.25">
      <c r="B2" s="218"/>
      <c r="C2" s="219"/>
      <c r="D2" s="219"/>
      <c r="E2" s="219"/>
      <c r="F2" s="219"/>
      <c r="G2" s="219"/>
      <c r="H2" s="219"/>
      <c r="I2" s="219"/>
      <c r="J2" s="219"/>
      <c r="K2" s="219"/>
      <c r="L2" s="219"/>
      <c r="M2" s="219"/>
      <c r="N2" s="219"/>
      <c r="O2" s="219"/>
      <c r="P2" s="219"/>
      <c r="Q2" s="219"/>
      <c r="R2" s="220"/>
    </row>
    <row r="3" spans="2:18" ht="27.95" customHeight="1" x14ac:dyDescent="0.25">
      <c r="B3" s="222"/>
      <c r="C3" s="293" t="s">
        <v>35</v>
      </c>
      <c r="D3" s="293"/>
      <c r="E3" s="293"/>
      <c r="F3" s="293"/>
      <c r="G3" s="293"/>
      <c r="H3" s="293"/>
      <c r="I3" s="293"/>
      <c r="J3" s="293"/>
      <c r="K3" s="293"/>
      <c r="L3" s="293"/>
      <c r="M3" s="293"/>
      <c r="N3" s="293"/>
      <c r="O3" s="293"/>
      <c r="P3" s="293"/>
      <c r="Q3" s="293"/>
      <c r="R3" s="223"/>
    </row>
    <row r="4" spans="2:18" s="227" customFormat="1" ht="3.95" customHeight="1" x14ac:dyDescent="0.25">
      <c r="B4" s="224"/>
      <c r="C4" s="225"/>
      <c r="D4" s="225"/>
      <c r="E4" s="225"/>
      <c r="F4" s="225"/>
      <c r="G4" s="225"/>
      <c r="H4" s="225"/>
      <c r="I4" s="225"/>
      <c r="J4" s="225"/>
      <c r="K4" s="225"/>
      <c r="L4" s="225"/>
      <c r="M4" s="225"/>
      <c r="N4" s="225"/>
      <c r="O4" s="225"/>
      <c r="P4" s="225"/>
      <c r="Q4" s="225"/>
      <c r="R4" s="226"/>
    </row>
    <row r="5" spans="2:18" ht="27.95" customHeight="1" x14ac:dyDescent="0.25">
      <c r="B5" s="222"/>
      <c r="C5" s="293" t="s">
        <v>233</v>
      </c>
      <c r="D5" s="293"/>
      <c r="E5" s="293"/>
      <c r="F5" s="293"/>
      <c r="G5" s="293"/>
      <c r="H5" s="293"/>
      <c r="I5" s="293"/>
      <c r="J5" s="293"/>
      <c r="K5" s="293"/>
      <c r="L5" s="293"/>
      <c r="M5" s="293"/>
      <c r="N5" s="293"/>
      <c r="O5" s="293"/>
      <c r="P5" s="293"/>
      <c r="Q5" s="293"/>
      <c r="R5" s="223"/>
    </row>
    <row r="6" spans="2:18" x14ac:dyDescent="0.25">
      <c r="B6" s="222"/>
      <c r="C6" s="228"/>
      <c r="D6" s="228"/>
      <c r="E6" s="228"/>
      <c r="F6" s="228"/>
      <c r="G6" s="228"/>
      <c r="H6" s="228"/>
      <c r="I6" s="228"/>
      <c r="J6" s="228"/>
      <c r="K6" s="228"/>
      <c r="L6" s="228"/>
      <c r="M6" s="228"/>
      <c r="N6" s="228"/>
      <c r="O6" s="228"/>
      <c r="P6" s="228"/>
      <c r="Q6" s="228"/>
      <c r="R6" s="223"/>
    </row>
    <row r="7" spans="2:18" x14ac:dyDescent="0.25">
      <c r="B7" s="222"/>
      <c r="C7" s="228"/>
      <c r="D7" s="228"/>
      <c r="E7" s="228"/>
      <c r="F7" s="228"/>
      <c r="G7" s="228"/>
      <c r="H7" s="228"/>
      <c r="I7" s="228"/>
      <c r="J7" s="228"/>
      <c r="K7" s="228"/>
      <c r="L7" s="228"/>
      <c r="M7" s="228"/>
      <c r="N7" s="228"/>
      <c r="O7" s="228"/>
      <c r="P7" s="228"/>
      <c r="Q7" s="228"/>
      <c r="R7" s="223"/>
    </row>
    <row r="8" spans="2:18" ht="24.75" customHeight="1" x14ac:dyDescent="0.25">
      <c r="B8" s="222"/>
      <c r="D8" s="294" t="s">
        <v>7</v>
      </c>
      <c r="E8" s="294"/>
      <c r="F8" s="294"/>
      <c r="G8" s="294"/>
      <c r="H8" s="294"/>
      <c r="I8" s="294"/>
      <c r="J8" s="294"/>
      <c r="K8" s="294"/>
      <c r="L8" s="294"/>
      <c r="M8" s="294"/>
      <c r="N8" s="294"/>
      <c r="O8" s="294"/>
      <c r="P8" s="294"/>
      <c r="Q8" s="229"/>
      <c r="R8" s="223"/>
    </row>
    <row r="9" spans="2:18" ht="20.25" customHeight="1" x14ac:dyDescent="0.25">
      <c r="B9" s="222"/>
      <c r="C9" s="228"/>
      <c r="D9" s="228"/>
      <c r="E9" s="228"/>
      <c r="F9" s="228"/>
      <c r="G9" s="228"/>
      <c r="H9" s="228"/>
      <c r="I9" s="228"/>
      <c r="J9" s="228"/>
      <c r="K9" s="228"/>
      <c r="L9" s="228"/>
      <c r="M9" s="228"/>
      <c r="N9" s="228"/>
      <c r="O9" s="228"/>
      <c r="P9" s="228"/>
      <c r="Q9" s="228"/>
      <c r="R9" s="223"/>
    </row>
    <row r="10" spans="2:18" ht="20.25" customHeight="1" x14ac:dyDescent="0.25">
      <c r="B10" s="222"/>
      <c r="C10" s="228"/>
      <c r="D10" s="228"/>
      <c r="E10" s="228"/>
      <c r="F10" s="228"/>
      <c r="G10" s="228"/>
      <c r="H10" s="228"/>
      <c r="I10" s="228"/>
      <c r="J10" s="228"/>
      <c r="K10" s="228"/>
      <c r="L10" s="228"/>
      <c r="M10" s="228"/>
      <c r="N10" s="228"/>
      <c r="O10" s="228"/>
      <c r="P10" s="228"/>
      <c r="Q10" s="228"/>
      <c r="R10" s="223"/>
    </row>
    <row r="11" spans="2:18" ht="24.75" customHeight="1" x14ac:dyDescent="0.25">
      <c r="B11" s="222"/>
      <c r="D11" s="294" t="s">
        <v>192</v>
      </c>
      <c r="E11" s="294"/>
      <c r="F11" s="294"/>
      <c r="G11" s="294"/>
      <c r="H11" s="294"/>
      <c r="I11" s="294"/>
      <c r="J11" s="294"/>
      <c r="K11" s="294"/>
      <c r="L11" s="294"/>
      <c r="M11" s="294"/>
      <c r="N11" s="294"/>
      <c r="O11" s="294"/>
      <c r="P11" s="294"/>
      <c r="Q11" s="229"/>
      <c r="R11" s="223"/>
    </row>
    <row r="12" spans="2:18" ht="20.25" customHeight="1" x14ac:dyDescent="0.25">
      <c r="B12" s="222"/>
      <c r="C12" s="228"/>
      <c r="D12" s="228"/>
      <c r="E12" s="228"/>
      <c r="F12" s="228"/>
      <c r="G12" s="228"/>
      <c r="H12" s="228"/>
      <c r="I12" s="228"/>
      <c r="J12" s="228"/>
      <c r="K12" s="228"/>
      <c r="L12" s="228"/>
      <c r="M12" s="228"/>
      <c r="N12" s="228"/>
      <c r="O12" s="228"/>
      <c r="P12" s="228"/>
      <c r="Q12" s="228"/>
      <c r="R12" s="223"/>
    </row>
    <row r="13" spans="2:18" ht="20.25" customHeight="1" x14ac:dyDescent="0.25">
      <c r="B13" s="222"/>
      <c r="C13" s="228"/>
      <c r="D13" s="228"/>
      <c r="E13" s="228"/>
      <c r="F13" s="228"/>
      <c r="G13" s="228"/>
      <c r="H13" s="228"/>
      <c r="I13" s="228"/>
      <c r="J13" s="228"/>
      <c r="K13" s="228"/>
      <c r="L13" s="228"/>
      <c r="M13" s="228"/>
      <c r="N13" s="228"/>
      <c r="O13" s="228"/>
      <c r="P13" s="228"/>
      <c r="Q13" s="228"/>
      <c r="R13" s="223"/>
    </row>
    <row r="14" spans="2:18" ht="24.75" customHeight="1" x14ac:dyDescent="0.25">
      <c r="B14" s="222"/>
      <c r="D14" s="294" t="s">
        <v>193</v>
      </c>
      <c r="E14" s="294"/>
      <c r="F14" s="294"/>
      <c r="G14" s="294"/>
      <c r="H14" s="294"/>
      <c r="I14" s="294"/>
      <c r="J14" s="294"/>
      <c r="K14" s="294"/>
      <c r="L14" s="294"/>
      <c r="M14" s="294"/>
      <c r="N14" s="294"/>
      <c r="O14" s="294"/>
      <c r="P14" s="294"/>
      <c r="Q14" s="229"/>
      <c r="R14" s="223"/>
    </row>
    <row r="15" spans="2:18" ht="20.25" customHeight="1" x14ac:dyDescent="0.25">
      <c r="B15" s="222"/>
      <c r="C15" s="228"/>
      <c r="D15" s="228"/>
      <c r="E15" s="228"/>
      <c r="F15" s="228"/>
      <c r="G15" s="228"/>
      <c r="H15" s="228"/>
      <c r="I15" s="228"/>
      <c r="J15" s="228"/>
      <c r="K15" s="228"/>
      <c r="L15" s="228"/>
      <c r="M15" s="228"/>
      <c r="N15" s="228"/>
      <c r="O15" s="228"/>
      <c r="P15" s="228"/>
      <c r="Q15" s="228"/>
      <c r="R15" s="223"/>
    </row>
    <row r="16" spans="2:18" ht="18.75" customHeight="1" thickBot="1" x14ac:dyDescent="0.3">
      <c r="B16" s="230"/>
      <c r="C16" s="231"/>
      <c r="D16" s="231"/>
      <c r="E16" s="231"/>
      <c r="F16" s="231"/>
      <c r="G16" s="231"/>
      <c r="H16" s="231"/>
      <c r="I16" s="231"/>
      <c r="J16" s="231"/>
      <c r="K16" s="231"/>
      <c r="L16" s="231"/>
      <c r="M16" s="231"/>
      <c r="N16" s="231"/>
      <c r="O16" s="231"/>
      <c r="P16" s="231"/>
      <c r="Q16" s="231"/>
      <c r="R16" s="232"/>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showZeros="0" topLeftCell="A32" zoomScale="90" zoomScaleNormal="90" zoomScalePageLayoutView="80" workbookViewId="0">
      <selection activeCell="E44" sqref="E44"/>
    </sheetView>
  </sheetViews>
  <sheetFormatPr baseColWidth="10" defaultColWidth="0" defaultRowHeight="14.25" zeroHeight="1" x14ac:dyDescent="0.25"/>
  <cols>
    <col min="1" max="2" width="1.425781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8.25" customHeight="1" thickBot="1" x14ac:dyDescent="0.3">
      <c r="C1" s="2"/>
      <c r="L1" s="1" t="s">
        <v>5</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296" t="s">
        <v>234</v>
      </c>
      <c r="D3" s="297"/>
      <c r="E3" s="297"/>
      <c r="F3" s="297"/>
      <c r="G3" s="297"/>
      <c r="H3" s="297"/>
      <c r="I3" s="297"/>
      <c r="J3" s="297"/>
      <c r="K3" s="297"/>
      <c r="L3" s="297"/>
      <c r="M3" s="297"/>
      <c r="N3" s="297"/>
      <c r="O3" s="297"/>
      <c r="P3" s="297"/>
      <c r="Q3" s="297"/>
      <c r="R3" s="297"/>
      <c r="S3" s="298"/>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263"/>
      <c r="C6" s="25"/>
      <c r="D6" s="25"/>
      <c r="E6" s="25"/>
      <c r="F6" s="25"/>
      <c r="G6" s="25"/>
      <c r="H6" s="25"/>
      <c r="I6" s="25"/>
      <c r="J6" s="25"/>
      <c r="K6" s="264"/>
      <c r="L6" s="25"/>
      <c r="M6" s="265"/>
      <c r="N6" s="25"/>
      <c r="O6" s="25"/>
      <c r="P6" s="25"/>
      <c r="Q6" s="25"/>
      <c r="R6" s="25"/>
      <c r="S6" s="25"/>
      <c r="T6" s="26"/>
    </row>
    <row r="7" spans="2:25" ht="20.25" x14ac:dyDescent="0.25">
      <c r="B7" s="266"/>
      <c r="C7" s="299" t="s">
        <v>308</v>
      </c>
      <c r="D7" s="299"/>
      <c r="E7" s="299"/>
      <c r="F7" s="299"/>
      <c r="G7" s="299"/>
      <c r="H7" s="299"/>
      <c r="I7" s="299"/>
      <c r="J7" s="299"/>
      <c r="K7" s="299"/>
      <c r="L7" s="299"/>
      <c r="M7" s="299"/>
      <c r="N7" s="299"/>
      <c r="O7" s="299"/>
      <c r="P7" s="299"/>
      <c r="Q7" s="299"/>
      <c r="R7" s="299"/>
      <c r="S7" s="299"/>
      <c r="T7" s="28"/>
    </row>
    <row r="8" spans="2:25" x14ac:dyDescent="0.25">
      <c r="B8" s="266"/>
      <c r="C8" s="7"/>
      <c r="D8" s="7"/>
      <c r="E8" s="7"/>
      <c r="F8" s="7"/>
      <c r="G8" s="7"/>
      <c r="H8" s="7"/>
      <c r="I8" s="7"/>
      <c r="J8" s="7"/>
      <c r="L8" s="7"/>
      <c r="M8" s="8"/>
      <c r="N8" s="7"/>
      <c r="O8" s="7"/>
      <c r="P8" s="7"/>
      <c r="Q8" s="7"/>
      <c r="R8" s="7"/>
      <c r="S8" s="7"/>
      <c r="T8" s="28"/>
    </row>
    <row r="9" spans="2:25" ht="15.75" x14ac:dyDescent="0.25">
      <c r="B9" s="266"/>
      <c r="C9" s="59" t="s">
        <v>309</v>
      </c>
      <c r="D9" s="59" t="s">
        <v>310</v>
      </c>
      <c r="E9" s="7"/>
      <c r="F9" s="7"/>
      <c r="G9" s="7"/>
      <c r="H9" s="7"/>
      <c r="I9" s="7"/>
      <c r="J9" s="7"/>
      <c r="L9" s="7"/>
      <c r="M9" s="8"/>
      <c r="N9" s="7"/>
      <c r="O9" s="7"/>
      <c r="P9" s="7"/>
      <c r="Q9" s="7"/>
      <c r="R9" s="7"/>
      <c r="S9" s="7"/>
      <c r="T9" s="28"/>
    </row>
    <row r="10" spans="2:25" x14ac:dyDescent="0.25">
      <c r="B10" s="266"/>
      <c r="C10" s="267">
        <v>43009</v>
      </c>
      <c r="D10" s="7" t="s">
        <v>311</v>
      </c>
      <c r="E10" s="7"/>
      <c r="F10" s="7"/>
      <c r="G10" s="7"/>
      <c r="H10" s="7"/>
      <c r="I10" s="7"/>
      <c r="J10" s="7"/>
      <c r="L10" s="7"/>
      <c r="M10" s="8"/>
      <c r="N10" s="7"/>
      <c r="O10" s="7"/>
      <c r="P10" s="7"/>
      <c r="Q10" s="7"/>
      <c r="R10" s="7"/>
      <c r="S10" s="7"/>
      <c r="T10" s="28"/>
    </row>
    <row r="11" spans="2:25" x14ac:dyDescent="0.25">
      <c r="B11" s="266"/>
      <c r="C11" s="267">
        <v>43161</v>
      </c>
      <c r="D11" s="7" t="s">
        <v>312</v>
      </c>
      <c r="E11" s="7"/>
      <c r="F11" s="7"/>
      <c r="G11" s="7"/>
      <c r="H11" s="7"/>
      <c r="I11" s="7"/>
      <c r="J11" s="7"/>
      <c r="L11" s="7"/>
      <c r="M11" s="8"/>
      <c r="N11" s="7"/>
      <c r="O11" s="7"/>
      <c r="P11" s="7"/>
      <c r="Q11" s="7"/>
      <c r="R11" s="7"/>
      <c r="S11" s="7"/>
      <c r="T11" s="28"/>
    </row>
    <row r="12" spans="2:25" x14ac:dyDescent="0.25">
      <c r="B12" s="266"/>
      <c r="C12" s="267"/>
      <c r="D12" s="7" t="s">
        <v>313</v>
      </c>
      <c r="E12" s="7"/>
      <c r="F12" s="7"/>
      <c r="G12" s="7"/>
      <c r="H12" s="7"/>
      <c r="I12" s="7"/>
      <c r="J12" s="7"/>
      <c r="L12" s="7"/>
      <c r="M12" s="8"/>
      <c r="N12" s="7"/>
      <c r="O12" s="7"/>
      <c r="P12" s="7"/>
      <c r="Q12" s="7"/>
      <c r="R12" s="7"/>
      <c r="S12" s="7"/>
      <c r="T12" s="28"/>
    </row>
    <row r="13" spans="2:25" x14ac:dyDescent="0.25">
      <c r="B13" s="266"/>
      <c r="C13" s="267"/>
      <c r="D13" s="7" t="s">
        <v>314</v>
      </c>
      <c r="E13" s="7"/>
      <c r="F13" s="7"/>
      <c r="G13" s="7"/>
      <c r="H13" s="7"/>
      <c r="I13" s="7"/>
      <c r="J13" s="7"/>
      <c r="L13" s="7"/>
      <c r="M13" s="8"/>
      <c r="N13" s="7"/>
      <c r="O13" s="7"/>
      <c r="P13" s="7"/>
      <c r="Q13" s="7"/>
      <c r="R13" s="7"/>
      <c r="S13" s="7"/>
      <c r="T13" s="28"/>
    </row>
    <row r="14" spans="2:25" x14ac:dyDescent="0.25">
      <c r="B14" s="266"/>
      <c r="C14" s="267"/>
      <c r="D14" s="7" t="s">
        <v>315</v>
      </c>
      <c r="E14" s="7"/>
      <c r="F14" s="7"/>
      <c r="G14" s="7"/>
      <c r="H14" s="7"/>
      <c r="I14" s="7"/>
      <c r="J14" s="7"/>
      <c r="L14" s="7"/>
      <c r="M14" s="8"/>
      <c r="N14" s="7"/>
      <c r="O14" s="7"/>
      <c r="P14" s="7"/>
      <c r="Q14" s="7"/>
      <c r="R14" s="7"/>
      <c r="S14" s="7"/>
      <c r="T14" s="28"/>
    </row>
    <row r="15" spans="2:25" ht="15" thickBot="1" x14ac:dyDescent="0.3">
      <c r="B15" s="70"/>
      <c r="C15" s="71"/>
      <c r="D15" s="71"/>
      <c r="E15" s="71"/>
      <c r="F15" s="71"/>
      <c r="G15" s="71"/>
      <c r="H15" s="71"/>
      <c r="I15" s="71"/>
      <c r="J15" s="71"/>
      <c r="K15" s="268"/>
      <c r="L15" s="71"/>
      <c r="M15" s="269"/>
      <c r="N15" s="71"/>
      <c r="O15" s="71"/>
      <c r="P15" s="71"/>
      <c r="Q15" s="71"/>
      <c r="R15" s="71"/>
      <c r="S15" s="71"/>
      <c r="T15" s="73"/>
    </row>
    <row r="16" spans="2:25" x14ac:dyDescent="0.25"/>
    <row r="17" spans="2:20" ht="23.25" customHeight="1" x14ac:dyDescent="0.25">
      <c r="B17" s="21"/>
      <c r="C17" s="299" t="s">
        <v>7</v>
      </c>
      <c r="D17" s="299"/>
      <c r="E17" s="299"/>
      <c r="F17" s="299"/>
      <c r="G17" s="299"/>
      <c r="H17" s="299"/>
      <c r="I17" s="299"/>
      <c r="J17" s="299"/>
      <c r="K17" s="299"/>
      <c r="L17" s="299"/>
      <c r="M17" s="299"/>
      <c r="N17" s="299"/>
      <c r="O17" s="299"/>
      <c r="P17" s="299"/>
      <c r="Q17" s="299"/>
      <c r="R17" s="299"/>
      <c r="S17" s="299"/>
      <c r="T17" s="11"/>
    </row>
    <row r="18" spans="2:20" ht="15" customHeight="1" x14ac:dyDescent="0.25">
      <c r="B18" s="21"/>
      <c r="C18" s="16"/>
      <c r="D18" s="7"/>
      <c r="E18" s="7"/>
      <c r="F18" s="7"/>
      <c r="G18" s="7"/>
      <c r="H18" s="7"/>
      <c r="I18" s="7"/>
      <c r="J18" s="7"/>
      <c r="L18" s="7"/>
      <c r="M18" s="8"/>
      <c r="N18" s="7"/>
      <c r="O18" s="7"/>
      <c r="P18" s="7"/>
      <c r="Q18" s="7"/>
      <c r="R18" s="7"/>
      <c r="S18" s="7"/>
      <c r="T18" s="11"/>
    </row>
    <row r="19" spans="2:20" ht="15" customHeight="1" x14ac:dyDescent="0.25">
      <c r="B19" s="21"/>
      <c r="C19" s="300" t="s">
        <v>194</v>
      </c>
      <c r="D19" s="300"/>
      <c r="E19" s="300"/>
      <c r="F19" s="300"/>
      <c r="G19" s="300"/>
      <c r="H19" s="300"/>
      <c r="I19" s="300"/>
      <c r="J19" s="300"/>
      <c r="K19" s="300"/>
      <c r="L19" s="300"/>
      <c r="M19" s="300"/>
      <c r="N19" s="300"/>
      <c r="O19" s="300"/>
      <c r="P19" s="300"/>
      <c r="Q19" s="300"/>
      <c r="R19" s="300"/>
      <c r="S19" s="300"/>
      <c r="T19" s="11"/>
    </row>
    <row r="20" spans="2:20" ht="15" customHeight="1" x14ac:dyDescent="0.25">
      <c r="B20" s="21"/>
      <c r="C20" s="300"/>
      <c r="D20" s="300"/>
      <c r="E20" s="300"/>
      <c r="F20" s="300"/>
      <c r="G20" s="300"/>
      <c r="H20" s="300"/>
      <c r="I20" s="300"/>
      <c r="J20" s="300"/>
      <c r="K20" s="300"/>
      <c r="L20" s="300"/>
      <c r="M20" s="300"/>
      <c r="N20" s="300"/>
      <c r="O20" s="300"/>
      <c r="P20" s="300"/>
      <c r="Q20" s="300"/>
      <c r="R20" s="300"/>
      <c r="S20" s="300"/>
      <c r="T20" s="11"/>
    </row>
    <row r="21" spans="2:20" ht="15" customHeight="1" x14ac:dyDescent="0.25">
      <c r="B21" s="21"/>
      <c r="C21" s="300"/>
      <c r="D21" s="300"/>
      <c r="E21" s="300"/>
      <c r="F21" s="300"/>
      <c r="G21" s="300"/>
      <c r="H21" s="300"/>
      <c r="I21" s="300"/>
      <c r="J21" s="300"/>
      <c r="K21" s="300"/>
      <c r="L21" s="300"/>
      <c r="M21" s="300"/>
      <c r="N21" s="300"/>
      <c r="O21" s="300"/>
      <c r="P21" s="300"/>
      <c r="Q21" s="300"/>
      <c r="R21" s="300"/>
      <c r="S21" s="300"/>
      <c r="T21" s="11"/>
    </row>
    <row r="22" spans="2:20" ht="15" customHeight="1" x14ac:dyDescent="0.25">
      <c r="B22" s="21"/>
      <c r="C22" s="300"/>
      <c r="D22" s="300"/>
      <c r="E22" s="300"/>
      <c r="F22" s="300"/>
      <c r="G22" s="300"/>
      <c r="H22" s="300"/>
      <c r="I22" s="300"/>
      <c r="J22" s="300"/>
      <c r="K22" s="300"/>
      <c r="L22" s="300"/>
      <c r="M22" s="300"/>
      <c r="N22" s="300"/>
      <c r="O22" s="300"/>
      <c r="P22" s="300"/>
      <c r="Q22" s="300"/>
      <c r="R22" s="300"/>
      <c r="S22" s="300"/>
      <c r="T22" s="11"/>
    </row>
    <row r="23" spans="2:20" ht="15" customHeight="1" x14ac:dyDescent="0.25">
      <c r="B23" s="21"/>
      <c r="C23" s="57"/>
      <c r="D23" s="7"/>
      <c r="E23" s="7"/>
      <c r="F23" s="7"/>
      <c r="G23" s="7"/>
      <c r="H23" s="7"/>
      <c r="I23" s="7"/>
      <c r="J23" s="7"/>
      <c r="L23" s="7"/>
      <c r="M23" s="8"/>
      <c r="N23" s="7"/>
      <c r="O23" s="7"/>
      <c r="P23" s="7"/>
      <c r="Q23" s="7"/>
      <c r="R23" s="7"/>
      <c r="S23" s="7"/>
      <c r="T23" s="11"/>
    </row>
    <row r="24" spans="2:20" ht="15" customHeight="1" x14ac:dyDescent="0.25">
      <c r="B24" s="21"/>
      <c r="C24" s="301" t="s">
        <v>195</v>
      </c>
      <c r="D24" s="302"/>
      <c r="E24" s="302"/>
      <c r="F24" s="302"/>
      <c r="G24" s="302"/>
      <c r="H24" s="302"/>
      <c r="I24" s="302"/>
      <c r="J24" s="302"/>
      <c r="K24" s="302"/>
      <c r="L24" s="302"/>
      <c r="M24" s="302"/>
      <c r="N24" s="302"/>
      <c r="O24" s="302"/>
      <c r="P24" s="302"/>
      <c r="Q24" s="302"/>
      <c r="R24" s="302"/>
      <c r="S24" s="302"/>
      <c r="T24" s="11"/>
    </row>
    <row r="25" spans="2:20" ht="15" customHeight="1" x14ac:dyDescent="0.25">
      <c r="B25" s="21"/>
      <c r="C25" s="302"/>
      <c r="D25" s="302"/>
      <c r="E25" s="302"/>
      <c r="F25" s="302"/>
      <c r="G25" s="302"/>
      <c r="H25" s="302"/>
      <c r="I25" s="302"/>
      <c r="J25" s="302"/>
      <c r="K25" s="302"/>
      <c r="L25" s="302"/>
      <c r="M25" s="302"/>
      <c r="N25" s="302"/>
      <c r="O25" s="302"/>
      <c r="P25" s="302"/>
      <c r="Q25" s="302"/>
      <c r="R25" s="302"/>
      <c r="S25" s="302"/>
      <c r="T25" s="11"/>
    </row>
    <row r="26" spans="2:20" ht="15" customHeight="1" x14ac:dyDescent="0.25">
      <c r="B26" s="21"/>
      <c r="C26" s="57"/>
      <c r="D26" s="7"/>
      <c r="E26" s="7"/>
      <c r="F26" s="7"/>
      <c r="G26" s="7"/>
      <c r="H26" s="7"/>
      <c r="I26" s="7"/>
      <c r="J26" s="7"/>
      <c r="L26" s="7"/>
      <c r="M26" s="8"/>
      <c r="N26" s="7"/>
      <c r="O26" s="7"/>
      <c r="P26" s="7"/>
      <c r="Q26" s="7"/>
      <c r="R26" s="7"/>
      <c r="S26" s="7"/>
      <c r="T26" s="11"/>
    </row>
    <row r="27" spans="2:20" ht="15" customHeight="1" x14ac:dyDescent="0.25">
      <c r="B27" s="21"/>
      <c r="C27" s="59" t="s">
        <v>196</v>
      </c>
      <c r="D27" s="7"/>
      <c r="E27" s="7"/>
      <c r="F27" s="7"/>
      <c r="G27" s="7"/>
      <c r="H27" s="7"/>
      <c r="I27" s="7"/>
      <c r="J27" s="7"/>
      <c r="L27" s="7"/>
      <c r="M27" s="8"/>
      <c r="N27" s="7"/>
      <c r="O27" s="7"/>
      <c r="P27" s="7"/>
      <c r="Q27" s="7"/>
      <c r="R27" s="7"/>
      <c r="S27" s="7"/>
      <c r="T27" s="11"/>
    </row>
    <row r="28" spans="2:20" ht="14.25" customHeight="1" x14ac:dyDescent="0.25">
      <c r="B28" s="21"/>
      <c r="C28" s="57"/>
      <c r="D28" s="7"/>
      <c r="E28" s="7"/>
      <c r="F28" s="7"/>
      <c r="G28" s="7"/>
      <c r="H28" s="7"/>
      <c r="I28" s="7"/>
      <c r="J28" s="7"/>
      <c r="L28" s="7"/>
      <c r="M28" s="8"/>
      <c r="N28" s="7"/>
      <c r="O28" s="7"/>
      <c r="P28" s="7"/>
      <c r="Q28" s="7"/>
      <c r="R28" s="7"/>
      <c r="S28" s="7"/>
      <c r="T28" s="11"/>
    </row>
    <row r="29" spans="2:20" ht="15" customHeight="1" x14ac:dyDescent="0.2">
      <c r="B29" s="21"/>
      <c r="C29" s="7" t="s">
        <v>27</v>
      </c>
      <c r="D29" s="61"/>
      <c r="E29" s="61"/>
      <c r="F29" s="61"/>
      <c r="G29" s="88"/>
      <c r="H29" s="88"/>
      <c r="I29" s="88"/>
      <c r="J29" s="88"/>
      <c r="K29" s="88"/>
      <c r="L29" s="88"/>
      <c r="M29" s="88"/>
      <c r="N29" s="88"/>
      <c r="O29" s="88"/>
      <c r="P29" s="88"/>
      <c r="Q29" s="88"/>
      <c r="R29" s="88"/>
      <c r="S29" s="88"/>
      <c r="T29" s="11"/>
    </row>
    <row r="30" spans="2:20" ht="15" customHeight="1" x14ac:dyDescent="0.2">
      <c r="B30" s="21"/>
      <c r="C30" s="61"/>
      <c r="D30" s="61"/>
      <c r="E30" s="61"/>
      <c r="F30" s="61"/>
      <c r="G30" s="88"/>
      <c r="H30" s="88"/>
      <c r="I30" s="88"/>
      <c r="J30" s="88"/>
      <c r="K30" s="88"/>
      <c r="L30" s="88"/>
      <c r="M30" s="88"/>
      <c r="N30" s="88"/>
      <c r="O30" s="88"/>
      <c r="P30" s="88"/>
      <c r="Q30" s="88"/>
      <c r="R30" s="88"/>
      <c r="S30" s="88"/>
      <c r="T30" s="11"/>
    </row>
    <row r="31" spans="2:20" ht="15" customHeight="1" x14ac:dyDescent="0.2">
      <c r="B31" s="21"/>
      <c r="C31" s="62" t="s">
        <v>13</v>
      </c>
      <c r="D31" s="57" t="s">
        <v>197</v>
      </c>
      <c r="E31" s="61"/>
      <c r="F31" s="61"/>
      <c r="G31" s="7"/>
      <c r="H31" s="7"/>
      <c r="I31" s="7"/>
      <c r="J31" s="7"/>
      <c r="L31" s="7"/>
      <c r="M31" s="8"/>
      <c r="N31" s="7"/>
      <c r="O31" s="7"/>
      <c r="P31" s="7"/>
      <c r="Q31" s="7"/>
      <c r="R31" s="7"/>
      <c r="S31" s="7"/>
      <c r="T31" s="11"/>
    </row>
    <row r="32" spans="2:20" ht="15" customHeight="1" x14ac:dyDescent="0.2">
      <c r="B32" s="21"/>
      <c r="C32" s="62" t="s">
        <v>13</v>
      </c>
      <c r="D32" s="7" t="s">
        <v>198</v>
      </c>
      <c r="E32" s="61"/>
      <c r="F32" s="61"/>
      <c r="G32" s="7"/>
      <c r="H32" s="7"/>
      <c r="I32" s="7"/>
      <c r="J32" s="7"/>
      <c r="L32" s="7"/>
      <c r="M32" s="8"/>
      <c r="N32" s="7"/>
      <c r="O32" s="7"/>
      <c r="P32" s="7"/>
      <c r="Q32" s="7"/>
      <c r="R32" s="7"/>
      <c r="S32" s="7"/>
      <c r="T32" s="11"/>
    </row>
    <row r="33" spans="2:20" ht="15" customHeight="1" x14ac:dyDescent="0.2">
      <c r="B33" s="21"/>
      <c r="C33" s="62" t="s">
        <v>13</v>
      </c>
      <c r="D33" s="7" t="s">
        <v>199</v>
      </c>
      <c r="E33" s="61"/>
      <c r="F33" s="61"/>
      <c r="G33" s="7"/>
      <c r="H33" s="7"/>
      <c r="I33" s="7"/>
      <c r="J33" s="7"/>
      <c r="L33" s="7"/>
      <c r="M33" s="8"/>
      <c r="N33" s="7"/>
      <c r="O33" s="7"/>
      <c r="P33" s="7"/>
      <c r="Q33" s="7"/>
      <c r="R33" s="7"/>
      <c r="S33" s="7"/>
      <c r="T33" s="11"/>
    </row>
    <row r="34" spans="2:20" ht="15" customHeight="1" x14ac:dyDescent="0.2">
      <c r="B34" s="21"/>
      <c r="C34" s="62" t="s">
        <v>13</v>
      </c>
      <c r="D34" s="7" t="s">
        <v>200</v>
      </c>
      <c r="E34" s="61"/>
      <c r="F34" s="61"/>
      <c r="G34" s="7"/>
      <c r="H34" s="7"/>
      <c r="I34" s="7"/>
      <c r="J34" s="7"/>
      <c r="L34" s="7"/>
      <c r="M34" s="8"/>
      <c r="N34" s="7"/>
      <c r="O34" s="7"/>
      <c r="P34" s="7"/>
      <c r="Q34" s="7"/>
      <c r="R34" s="7"/>
      <c r="S34" s="7"/>
      <c r="T34" s="11"/>
    </row>
    <row r="35" spans="2:20" ht="15" customHeight="1" x14ac:dyDescent="0.2">
      <c r="B35" s="21"/>
      <c r="C35" s="62" t="s">
        <v>13</v>
      </c>
      <c r="D35" s="7" t="s">
        <v>201</v>
      </c>
      <c r="E35" s="61"/>
      <c r="F35" s="61"/>
      <c r="G35" s="7"/>
      <c r="H35" s="7"/>
      <c r="I35" s="7"/>
      <c r="J35" s="7"/>
      <c r="L35" s="7"/>
      <c r="M35" s="8"/>
      <c r="N35" s="7"/>
      <c r="O35" s="7"/>
      <c r="P35" s="7"/>
      <c r="Q35" s="7"/>
      <c r="R35" s="7"/>
      <c r="S35" s="7"/>
      <c r="T35" s="11"/>
    </row>
    <row r="36" spans="2:20" ht="15" customHeight="1" x14ac:dyDescent="0.2">
      <c r="B36" s="21"/>
      <c r="C36" s="62" t="s">
        <v>13</v>
      </c>
      <c r="D36" s="3" t="s">
        <v>202</v>
      </c>
      <c r="E36" s="61"/>
      <c r="F36" s="61"/>
      <c r="G36" s="7"/>
      <c r="H36" s="7"/>
      <c r="I36" s="7"/>
      <c r="J36" s="7"/>
      <c r="L36" s="7"/>
      <c r="M36" s="8"/>
      <c r="N36" s="7"/>
      <c r="O36" s="7"/>
      <c r="P36" s="7"/>
      <c r="Q36" s="7"/>
      <c r="R36" s="7"/>
      <c r="S36" s="7"/>
      <c r="T36" s="11"/>
    </row>
    <row r="37" spans="2:20" ht="15" customHeight="1" x14ac:dyDescent="0.2">
      <c r="B37" s="21"/>
      <c r="C37" s="62" t="s">
        <v>13</v>
      </c>
      <c r="D37" s="58" t="s">
        <v>215</v>
      </c>
      <c r="E37" s="63"/>
      <c r="F37" s="63"/>
      <c r="G37" s="3"/>
      <c r="H37" s="7"/>
      <c r="I37" s="7"/>
      <c r="J37" s="7"/>
      <c r="L37" s="7"/>
      <c r="M37" s="8"/>
      <c r="N37" s="7"/>
      <c r="O37" s="7"/>
      <c r="P37" s="7"/>
      <c r="Q37" s="7"/>
      <c r="R37" s="7"/>
      <c r="S37" s="7"/>
      <c r="T37" s="11"/>
    </row>
    <row r="38" spans="2:20" ht="15" customHeight="1" x14ac:dyDescent="0.2">
      <c r="B38" s="21"/>
      <c r="C38" s="62"/>
      <c r="D38" s="7"/>
      <c r="E38" s="61"/>
      <c r="F38" s="61"/>
      <c r="G38" s="7"/>
      <c r="H38" s="7"/>
      <c r="I38" s="7"/>
      <c r="J38" s="7"/>
      <c r="L38" s="7"/>
      <c r="M38" s="8"/>
      <c r="N38" s="7"/>
      <c r="O38" s="7"/>
      <c r="P38" s="7"/>
      <c r="Q38" s="7"/>
      <c r="R38" s="7"/>
      <c r="S38" s="7"/>
      <c r="T38" s="11"/>
    </row>
    <row r="39" spans="2:20" ht="15" customHeight="1" x14ac:dyDescent="0.25">
      <c r="B39" s="21"/>
      <c r="C39" s="7" t="s">
        <v>127</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 t="s">
        <v>26</v>
      </c>
      <c r="D41" s="7"/>
      <c r="E41" s="7"/>
      <c r="F41" s="7"/>
      <c r="G41" s="7"/>
      <c r="H41" s="7"/>
      <c r="I41" s="7"/>
      <c r="J41" s="7"/>
      <c r="L41" s="7"/>
      <c r="M41" s="8"/>
      <c r="N41" s="7"/>
      <c r="O41" s="7"/>
      <c r="P41" s="7"/>
      <c r="Q41" s="7"/>
      <c r="R41" s="7"/>
      <c r="S41" s="7"/>
      <c r="T41" s="11"/>
    </row>
    <row r="42" spans="2:20" ht="15" customHeight="1" x14ac:dyDescent="0.25">
      <c r="B42" s="21"/>
      <c r="C42" s="7"/>
      <c r="D42" s="7"/>
      <c r="E42" s="7"/>
      <c r="F42" s="7"/>
      <c r="G42" s="7"/>
      <c r="H42" s="7"/>
      <c r="I42" s="7"/>
      <c r="J42" s="7"/>
      <c r="L42" s="7"/>
      <c r="M42" s="8"/>
      <c r="N42" s="7"/>
      <c r="O42" s="7"/>
      <c r="P42" s="7"/>
      <c r="Q42" s="7"/>
      <c r="R42" s="7"/>
      <c r="S42" s="7"/>
      <c r="T42" s="11"/>
    </row>
    <row r="43" spans="2:20" ht="15" customHeight="1" x14ac:dyDescent="0.25">
      <c r="B43" s="21"/>
      <c r="C43" s="47" t="s">
        <v>14</v>
      </c>
      <c r="D43" s="47" t="s">
        <v>15</v>
      </c>
      <c r="E43" s="47" t="s">
        <v>16</v>
      </c>
      <c r="F43" s="7"/>
      <c r="G43" s="7"/>
      <c r="H43" s="7"/>
      <c r="I43" s="7"/>
      <c r="J43" s="7"/>
      <c r="L43" s="7"/>
      <c r="M43" s="8"/>
      <c r="N43" s="7"/>
      <c r="O43" s="7"/>
      <c r="P43" s="7"/>
      <c r="Q43" s="7"/>
      <c r="R43" s="7"/>
      <c r="S43" s="7"/>
      <c r="T43" s="11"/>
    </row>
    <row r="44" spans="2:20" ht="15" customHeight="1" x14ac:dyDescent="0.25">
      <c r="B44" s="21"/>
      <c r="C44" s="48" t="s">
        <v>17</v>
      </c>
      <c r="D44" s="49">
        <v>1</v>
      </c>
      <c r="E44" s="214"/>
      <c r="F44" s="7"/>
      <c r="G44" s="7"/>
      <c r="H44" s="7"/>
      <c r="I44" s="7"/>
      <c r="J44" s="7"/>
      <c r="L44" s="7"/>
      <c r="M44" s="8"/>
      <c r="N44" s="7"/>
      <c r="O44" s="7"/>
      <c r="P44" s="7"/>
      <c r="Q44" s="7"/>
      <c r="R44" s="7"/>
      <c r="S44" s="7"/>
      <c r="T44" s="11"/>
    </row>
    <row r="45" spans="2:20" ht="15" customHeight="1" x14ac:dyDescent="0.25">
      <c r="B45" s="21"/>
      <c r="C45" s="50" t="s">
        <v>18</v>
      </c>
      <c r="D45" s="51">
        <v>2</v>
      </c>
      <c r="E45" s="215"/>
      <c r="F45" s="7"/>
      <c r="G45" s="7"/>
      <c r="H45" s="7"/>
      <c r="I45" s="7"/>
      <c r="J45" s="7"/>
      <c r="L45" s="7"/>
      <c r="M45" s="8"/>
      <c r="N45" s="7"/>
      <c r="O45" s="7"/>
      <c r="P45" s="7"/>
      <c r="Q45" s="7"/>
      <c r="R45" s="7"/>
      <c r="S45" s="7"/>
      <c r="T45" s="11"/>
    </row>
    <row r="46" spans="2:20" ht="15" customHeight="1" x14ac:dyDescent="0.25">
      <c r="B46" s="21"/>
      <c r="C46" s="50" t="s">
        <v>19</v>
      </c>
      <c r="D46" s="51">
        <v>3</v>
      </c>
      <c r="E46" s="52"/>
      <c r="F46" s="7"/>
      <c r="G46" s="7"/>
      <c r="H46" s="7"/>
      <c r="I46" s="7"/>
      <c r="J46" s="7"/>
      <c r="L46" s="7"/>
      <c r="M46" s="8"/>
      <c r="N46" s="7"/>
      <c r="O46" s="7"/>
      <c r="P46" s="7"/>
      <c r="Q46" s="7"/>
      <c r="R46" s="7"/>
      <c r="S46" s="7"/>
      <c r="T46" s="11"/>
    </row>
    <row r="47" spans="2:20" ht="15" customHeight="1" x14ac:dyDescent="0.25">
      <c r="B47" s="21"/>
      <c r="C47" s="50" t="s">
        <v>20</v>
      </c>
      <c r="D47" s="51">
        <v>4</v>
      </c>
      <c r="E47" s="53"/>
      <c r="F47" s="7"/>
      <c r="G47" s="7"/>
      <c r="H47" s="7"/>
      <c r="I47" s="7"/>
      <c r="J47" s="7"/>
      <c r="L47" s="7"/>
      <c r="M47" s="8"/>
      <c r="N47" s="7"/>
      <c r="O47" s="7"/>
      <c r="P47" s="7"/>
      <c r="Q47" s="7"/>
      <c r="R47" s="7"/>
      <c r="S47" s="7"/>
      <c r="T47" s="11"/>
    </row>
    <row r="48" spans="2:20" ht="15" customHeight="1" x14ac:dyDescent="0.25">
      <c r="B48" s="21"/>
      <c r="C48" s="54" t="s">
        <v>21</v>
      </c>
      <c r="D48" s="55">
        <v>5</v>
      </c>
      <c r="E48" s="56"/>
      <c r="F48" s="7"/>
      <c r="G48" s="7"/>
      <c r="H48" s="7"/>
      <c r="I48" s="7"/>
      <c r="J48" s="7"/>
      <c r="L48" s="7"/>
      <c r="M48" s="8"/>
      <c r="N48" s="7"/>
      <c r="O48" s="7"/>
      <c r="P48" s="7"/>
      <c r="Q48" s="7"/>
      <c r="R48" s="7"/>
      <c r="S48" s="7"/>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301" t="s">
        <v>203</v>
      </c>
      <c r="D50" s="302"/>
      <c r="E50" s="302"/>
      <c r="F50" s="302"/>
      <c r="G50" s="302"/>
      <c r="H50" s="302"/>
      <c r="I50" s="302"/>
      <c r="J50" s="302"/>
      <c r="K50" s="302"/>
      <c r="L50" s="302"/>
      <c r="M50" s="302"/>
      <c r="N50" s="302"/>
      <c r="O50" s="302"/>
      <c r="P50" s="302"/>
      <c r="Q50" s="302"/>
      <c r="R50" s="302"/>
      <c r="S50" s="302"/>
      <c r="T50" s="11"/>
    </row>
    <row r="51" spans="2:20" ht="15" customHeight="1" x14ac:dyDescent="0.25">
      <c r="B51" s="21"/>
      <c r="C51" s="302"/>
      <c r="D51" s="302"/>
      <c r="E51" s="302"/>
      <c r="F51" s="302"/>
      <c r="G51" s="302"/>
      <c r="H51" s="302"/>
      <c r="I51" s="302"/>
      <c r="J51" s="302"/>
      <c r="K51" s="302"/>
      <c r="L51" s="302"/>
      <c r="M51" s="302"/>
      <c r="N51" s="302"/>
      <c r="O51" s="302"/>
      <c r="P51" s="302"/>
      <c r="Q51" s="302"/>
      <c r="R51" s="302"/>
      <c r="S51" s="302"/>
      <c r="T51" s="11"/>
    </row>
    <row r="52" spans="2:20" ht="15" customHeight="1" x14ac:dyDescent="0.25">
      <c r="B52" s="21"/>
      <c r="C52" s="7"/>
      <c r="D52" s="7"/>
      <c r="E52" s="7"/>
      <c r="F52" s="7"/>
      <c r="G52" s="7"/>
      <c r="H52" s="7"/>
      <c r="I52" s="7"/>
      <c r="J52" s="7"/>
      <c r="L52" s="7"/>
      <c r="M52" s="8"/>
      <c r="N52" s="7"/>
      <c r="O52" s="7"/>
      <c r="P52" s="7"/>
      <c r="Q52" s="7"/>
      <c r="R52" s="7"/>
      <c r="S52" s="7"/>
      <c r="T52" s="11"/>
    </row>
    <row r="53" spans="2:20" ht="15" customHeight="1" x14ac:dyDescent="0.25">
      <c r="B53" s="21"/>
      <c r="C53" s="216" t="s">
        <v>204</v>
      </c>
      <c r="D53" s="7"/>
      <c r="E53" s="7"/>
      <c r="F53" s="7"/>
      <c r="G53" s="7"/>
      <c r="H53" s="7"/>
      <c r="I53" s="7"/>
      <c r="J53" s="7"/>
      <c r="K53" s="7"/>
      <c r="L53" s="7"/>
      <c r="M53" s="7"/>
      <c r="N53" s="7"/>
      <c r="O53" s="7"/>
      <c r="P53" s="7"/>
      <c r="Q53" s="7"/>
      <c r="R53" s="7"/>
      <c r="S53" s="7"/>
      <c r="T53" s="11"/>
    </row>
    <row r="54" spans="2:20" ht="15" customHeight="1" x14ac:dyDescent="0.25">
      <c r="B54" s="21"/>
      <c r="D54" s="7"/>
      <c r="E54" s="7"/>
      <c r="F54" s="7"/>
      <c r="G54" s="7"/>
      <c r="H54" s="7"/>
      <c r="I54" s="7"/>
      <c r="J54" s="7"/>
      <c r="K54" s="7"/>
      <c r="L54" s="7"/>
      <c r="M54" s="7"/>
      <c r="N54" s="7"/>
      <c r="O54" s="7"/>
      <c r="P54" s="7"/>
      <c r="Q54" s="7"/>
      <c r="R54" s="7"/>
      <c r="S54" s="7"/>
      <c r="T54" s="11"/>
    </row>
    <row r="55" spans="2:20" ht="15" customHeight="1" x14ac:dyDescent="0.25">
      <c r="B55" s="21"/>
      <c r="C55" s="303" t="s">
        <v>216</v>
      </c>
      <c r="D55" s="304"/>
      <c r="E55" s="304"/>
      <c r="F55" s="304"/>
      <c r="G55" s="304"/>
      <c r="H55" s="304"/>
      <c r="I55" s="304"/>
      <c r="J55" s="304"/>
      <c r="K55" s="304"/>
      <c r="L55" s="304"/>
      <c r="M55" s="304"/>
      <c r="N55" s="304"/>
      <c r="O55" s="304"/>
      <c r="P55" s="304"/>
      <c r="Q55" s="304"/>
      <c r="R55" s="304"/>
      <c r="S55" s="304"/>
      <c r="T55" s="11"/>
    </row>
    <row r="56" spans="2:20" ht="15" customHeight="1" x14ac:dyDescent="0.25">
      <c r="B56" s="21"/>
      <c r="C56" s="304"/>
      <c r="D56" s="304"/>
      <c r="E56" s="304"/>
      <c r="F56" s="304"/>
      <c r="G56" s="304"/>
      <c r="H56" s="304"/>
      <c r="I56" s="304"/>
      <c r="J56" s="304"/>
      <c r="K56" s="304"/>
      <c r="L56" s="304"/>
      <c r="M56" s="304"/>
      <c r="N56" s="304"/>
      <c r="O56" s="304"/>
      <c r="P56" s="304"/>
      <c r="Q56" s="304"/>
      <c r="R56" s="304"/>
      <c r="S56" s="304"/>
      <c r="T56" s="11"/>
    </row>
    <row r="57" spans="2:20" ht="15" customHeight="1" x14ac:dyDescent="0.25">
      <c r="B57" s="21"/>
      <c r="C57" s="304"/>
      <c r="D57" s="304"/>
      <c r="E57" s="304"/>
      <c r="F57" s="304"/>
      <c r="G57" s="304"/>
      <c r="H57" s="304"/>
      <c r="I57" s="304"/>
      <c r="J57" s="304"/>
      <c r="K57" s="304"/>
      <c r="L57" s="304"/>
      <c r="M57" s="304"/>
      <c r="N57" s="304"/>
      <c r="O57" s="304"/>
      <c r="P57" s="304"/>
      <c r="Q57" s="304"/>
      <c r="R57" s="304"/>
      <c r="S57" s="304"/>
      <c r="T57" s="11"/>
    </row>
    <row r="58" spans="2:20" ht="15" customHeight="1" x14ac:dyDescent="0.25">
      <c r="B58" s="21"/>
      <c r="D58" s="7"/>
      <c r="E58" s="7"/>
      <c r="F58" s="7"/>
      <c r="G58" s="7"/>
      <c r="H58" s="7"/>
      <c r="I58" s="7"/>
      <c r="J58" s="7"/>
      <c r="K58" s="7"/>
      <c r="L58" s="7"/>
      <c r="M58" s="7"/>
      <c r="N58" s="7"/>
      <c r="O58" s="7"/>
      <c r="P58" s="7"/>
      <c r="Q58" s="7"/>
      <c r="R58" s="7"/>
      <c r="S58" s="7"/>
      <c r="T58" s="11"/>
    </row>
    <row r="59" spans="2:20" ht="15" customHeight="1" x14ac:dyDescent="0.25">
      <c r="B59" s="21"/>
      <c r="C59" s="301" t="s">
        <v>22</v>
      </c>
      <c r="D59" s="302"/>
      <c r="E59" s="302"/>
      <c r="F59" s="302"/>
      <c r="G59" s="302"/>
      <c r="H59" s="302"/>
      <c r="I59" s="302"/>
      <c r="J59" s="302"/>
      <c r="K59" s="302"/>
      <c r="L59" s="302"/>
      <c r="M59" s="302"/>
      <c r="N59" s="302"/>
      <c r="O59" s="302"/>
      <c r="P59" s="302"/>
      <c r="Q59" s="302"/>
      <c r="R59" s="302"/>
      <c r="S59" s="302"/>
      <c r="T59" s="11"/>
    </row>
    <row r="60" spans="2:20" ht="15" customHeight="1" x14ac:dyDescent="0.25">
      <c r="B60" s="21"/>
      <c r="C60" s="302"/>
      <c r="D60" s="302"/>
      <c r="E60" s="302"/>
      <c r="F60" s="302"/>
      <c r="G60" s="302"/>
      <c r="H60" s="302"/>
      <c r="I60" s="302"/>
      <c r="J60" s="302"/>
      <c r="K60" s="302"/>
      <c r="L60" s="302"/>
      <c r="M60" s="302"/>
      <c r="N60" s="302"/>
      <c r="O60" s="302"/>
      <c r="P60" s="302"/>
      <c r="Q60" s="302"/>
      <c r="R60" s="302"/>
      <c r="S60" s="302"/>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 t="s">
        <v>28</v>
      </c>
      <c r="D62" s="7"/>
      <c r="E62" s="7"/>
      <c r="F62" s="7"/>
      <c r="G62" s="7"/>
      <c r="H62" s="7"/>
      <c r="I62" s="7"/>
      <c r="J62" s="7"/>
      <c r="L62" s="7"/>
      <c r="M62" s="8"/>
      <c r="N62" s="7"/>
      <c r="O62" s="7"/>
      <c r="P62" s="7"/>
      <c r="Q62" s="7"/>
      <c r="R62" s="7"/>
      <c r="S62" s="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57"/>
      <c r="D64" s="7"/>
      <c r="E64" s="7"/>
      <c r="F64" s="7"/>
      <c r="G64" s="7"/>
      <c r="H64" s="7"/>
      <c r="I64" s="7"/>
      <c r="J64" s="7"/>
      <c r="L64" s="7"/>
      <c r="M64" s="8"/>
      <c r="N64" s="7"/>
      <c r="O64" s="7"/>
      <c r="P64" s="7"/>
      <c r="Q64" s="7"/>
      <c r="R64" s="7"/>
      <c r="S64" s="7"/>
      <c r="T64" s="11"/>
    </row>
    <row r="65" spans="2:20" ht="15" customHeight="1" x14ac:dyDescent="0.25">
      <c r="B65" s="21"/>
      <c r="C65" s="59" t="s">
        <v>29</v>
      </c>
      <c r="D65" s="7"/>
      <c r="E65" s="7"/>
      <c r="F65" s="7"/>
      <c r="G65" s="7"/>
      <c r="H65" s="7"/>
      <c r="I65" s="7"/>
      <c r="J65" s="7"/>
      <c r="L65" s="7"/>
      <c r="M65" s="8"/>
      <c r="N65" s="7"/>
      <c r="O65" s="7"/>
      <c r="P65" s="7"/>
      <c r="Q65" s="7"/>
      <c r="R65" s="7"/>
      <c r="S65" s="7"/>
      <c r="T65" s="11"/>
    </row>
    <row r="66" spans="2:20" ht="15" customHeight="1" x14ac:dyDescent="0.25">
      <c r="B66" s="21"/>
      <c r="C66" s="57"/>
      <c r="D66" s="7"/>
      <c r="E66" s="7"/>
      <c r="F66" s="7"/>
      <c r="G66" s="7"/>
      <c r="H66" s="7"/>
      <c r="I66" s="7"/>
      <c r="J66" s="7"/>
      <c r="L66" s="7"/>
      <c r="M66" s="8"/>
      <c r="N66" s="7"/>
      <c r="O66" s="7"/>
      <c r="P66" s="7"/>
      <c r="Q66" s="7"/>
      <c r="R66" s="7"/>
      <c r="S66" s="7"/>
      <c r="T66" s="11"/>
    </row>
    <row r="67" spans="2:20" ht="15" customHeight="1" x14ac:dyDescent="0.25">
      <c r="B67" s="21"/>
      <c r="C67" s="301" t="s">
        <v>205</v>
      </c>
      <c r="D67" s="302"/>
      <c r="E67" s="302"/>
      <c r="F67" s="302"/>
      <c r="G67" s="302"/>
      <c r="H67" s="302"/>
      <c r="I67" s="302"/>
      <c r="J67" s="302"/>
      <c r="K67" s="302"/>
      <c r="L67" s="302"/>
      <c r="M67" s="302"/>
      <c r="N67" s="302"/>
      <c r="O67" s="302"/>
      <c r="P67" s="302"/>
      <c r="Q67" s="302"/>
      <c r="R67" s="302"/>
      <c r="S67" s="302"/>
      <c r="T67" s="11"/>
    </row>
    <row r="68" spans="2:20" ht="15" customHeight="1" x14ac:dyDescent="0.25">
      <c r="B68" s="21"/>
      <c r="C68" s="7"/>
      <c r="D68" s="7"/>
      <c r="E68" s="7"/>
      <c r="F68" s="7"/>
      <c r="G68" s="7"/>
      <c r="H68" s="7"/>
      <c r="I68" s="7"/>
      <c r="J68" s="7"/>
      <c r="L68" s="7"/>
      <c r="M68" s="8"/>
      <c r="N68" s="7"/>
      <c r="O68" s="7"/>
      <c r="P68" s="7"/>
      <c r="Q68" s="7"/>
      <c r="R68" s="7"/>
      <c r="S68" s="7"/>
      <c r="T68" s="11"/>
    </row>
    <row r="69" spans="2:20" ht="15" customHeight="1" x14ac:dyDescent="0.25">
      <c r="B69" s="21"/>
      <c r="C69" s="301" t="s">
        <v>30</v>
      </c>
      <c r="D69" s="302"/>
      <c r="E69" s="302"/>
      <c r="F69" s="302"/>
      <c r="G69" s="302"/>
      <c r="H69" s="302"/>
      <c r="I69" s="302"/>
      <c r="J69" s="302"/>
      <c r="K69" s="302"/>
      <c r="L69" s="302"/>
      <c r="M69" s="302"/>
      <c r="N69" s="302"/>
      <c r="O69" s="302"/>
      <c r="P69" s="302"/>
      <c r="Q69" s="302"/>
      <c r="R69" s="302"/>
      <c r="S69" s="302"/>
      <c r="T69" s="11"/>
    </row>
    <row r="70" spans="2:20" ht="15" customHeight="1" x14ac:dyDescent="0.25">
      <c r="B70" s="21"/>
      <c r="C70" s="302"/>
      <c r="D70" s="302"/>
      <c r="E70" s="302"/>
      <c r="F70" s="302"/>
      <c r="G70" s="302"/>
      <c r="H70" s="302"/>
      <c r="I70" s="302"/>
      <c r="J70" s="302"/>
      <c r="K70" s="302"/>
      <c r="L70" s="302"/>
      <c r="M70" s="302"/>
      <c r="N70" s="302"/>
      <c r="O70" s="302"/>
      <c r="P70" s="302"/>
      <c r="Q70" s="302"/>
      <c r="R70" s="302"/>
      <c r="S70" s="302"/>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206</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301" t="s">
        <v>207</v>
      </c>
      <c r="D74" s="302"/>
      <c r="E74" s="302"/>
      <c r="F74" s="302"/>
      <c r="G74" s="302"/>
      <c r="H74" s="302"/>
      <c r="I74" s="302"/>
      <c r="J74" s="302"/>
      <c r="K74" s="302"/>
      <c r="L74" s="302"/>
      <c r="M74" s="302"/>
      <c r="N74" s="302"/>
      <c r="O74" s="302"/>
      <c r="P74" s="302"/>
      <c r="Q74" s="302"/>
      <c r="R74" s="302"/>
      <c r="S74" s="302"/>
      <c r="T74" s="11"/>
    </row>
    <row r="75" spans="2:20" ht="15" customHeight="1" x14ac:dyDescent="0.25">
      <c r="B75" s="21"/>
      <c r="C75" s="302"/>
      <c r="D75" s="302"/>
      <c r="E75" s="302"/>
      <c r="F75" s="302"/>
      <c r="G75" s="302"/>
      <c r="H75" s="302"/>
      <c r="I75" s="302"/>
      <c r="J75" s="302"/>
      <c r="K75" s="302"/>
      <c r="L75" s="302"/>
      <c r="M75" s="302"/>
      <c r="N75" s="302"/>
      <c r="O75" s="302"/>
      <c r="P75" s="302"/>
      <c r="Q75" s="302"/>
      <c r="R75" s="302"/>
      <c r="S75" s="302"/>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5">
      <c r="B77" s="21"/>
      <c r="C77" s="301" t="s">
        <v>208</v>
      </c>
      <c r="D77" s="302"/>
      <c r="E77" s="302"/>
      <c r="F77" s="302"/>
      <c r="G77" s="302"/>
      <c r="H77" s="302"/>
      <c r="I77" s="302"/>
      <c r="J77" s="302"/>
      <c r="K77" s="302"/>
      <c r="L77" s="302"/>
      <c r="M77" s="302"/>
      <c r="N77" s="302"/>
      <c r="O77" s="302"/>
      <c r="P77" s="302"/>
      <c r="Q77" s="302"/>
      <c r="R77" s="302"/>
      <c r="S77" s="302"/>
      <c r="T77" s="11"/>
    </row>
    <row r="78" spans="2:20" ht="15" customHeight="1" x14ac:dyDescent="0.25">
      <c r="B78" s="21"/>
      <c r="C78" s="302"/>
      <c r="D78" s="302"/>
      <c r="E78" s="302"/>
      <c r="F78" s="302"/>
      <c r="G78" s="302"/>
      <c r="H78" s="302"/>
      <c r="I78" s="302"/>
      <c r="J78" s="302"/>
      <c r="K78" s="302"/>
      <c r="L78" s="302"/>
      <c r="M78" s="302"/>
      <c r="N78" s="302"/>
      <c r="O78" s="302"/>
      <c r="P78" s="302"/>
      <c r="Q78" s="302"/>
      <c r="R78" s="302"/>
      <c r="S78" s="302"/>
      <c r="T78" s="11"/>
    </row>
    <row r="79" spans="2:20" ht="15" customHeight="1" x14ac:dyDescent="0.25">
      <c r="B79" s="21"/>
      <c r="C79" s="217"/>
      <c r="D79" s="217"/>
      <c r="E79" s="217"/>
      <c r="F79" s="217"/>
      <c r="G79" s="217"/>
      <c r="H79" s="217"/>
      <c r="I79" s="217"/>
      <c r="J79" s="217"/>
      <c r="K79" s="217"/>
      <c r="L79" s="217"/>
      <c r="M79" s="217"/>
      <c r="N79" s="217"/>
      <c r="O79" s="217"/>
      <c r="P79" s="217"/>
      <c r="Q79" s="217"/>
      <c r="R79" s="217"/>
      <c r="S79" s="217"/>
      <c r="T79" s="11"/>
    </row>
    <row r="80" spans="2:20" ht="15" customHeight="1" x14ac:dyDescent="0.25">
      <c r="B80" s="21"/>
      <c r="C80" s="57"/>
      <c r="D80" s="7"/>
      <c r="E80" s="7"/>
      <c r="F80" s="7"/>
      <c r="G80" s="7"/>
      <c r="H80" s="7"/>
      <c r="I80" s="7"/>
      <c r="J80" s="7"/>
      <c r="L80" s="7"/>
      <c r="M80" s="8"/>
      <c r="N80" s="7"/>
      <c r="O80" s="7"/>
      <c r="P80" s="7"/>
      <c r="Q80" s="7"/>
      <c r="R80" s="7"/>
      <c r="S80" s="7"/>
      <c r="T80" s="11"/>
    </row>
    <row r="81" spans="2:20" ht="15" customHeight="1" x14ac:dyDescent="0.25">
      <c r="B81" s="21"/>
      <c r="C81" s="59" t="s">
        <v>209</v>
      </c>
      <c r="D81" s="7"/>
      <c r="E81" s="7"/>
      <c r="F81" s="7"/>
      <c r="G81" s="7"/>
      <c r="H81" s="7"/>
      <c r="I81" s="7"/>
      <c r="J81" s="7"/>
      <c r="L81" s="7"/>
      <c r="M81" s="8"/>
      <c r="N81" s="7"/>
      <c r="O81" s="7"/>
      <c r="P81" s="7"/>
      <c r="Q81" s="7"/>
      <c r="R81" s="7"/>
      <c r="S81" s="7"/>
      <c r="T81" s="11"/>
    </row>
    <row r="82" spans="2:20" ht="15.75" customHeight="1" x14ac:dyDescent="0.25">
      <c r="B82" s="21"/>
      <c r="C82" s="57"/>
      <c r="D82" s="7"/>
      <c r="E82" s="7"/>
      <c r="F82" s="7"/>
      <c r="G82" s="7"/>
      <c r="H82" s="7"/>
      <c r="I82" s="7"/>
      <c r="J82" s="7"/>
      <c r="L82" s="7"/>
      <c r="M82" s="8"/>
      <c r="N82" s="7"/>
      <c r="O82" s="7"/>
      <c r="P82" s="7"/>
      <c r="Q82" s="7"/>
      <c r="R82" s="7"/>
      <c r="S82" s="7"/>
      <c r="T82" s="11"/>
    </row>
    <row r="83" spans="2:20" ht="15" customHeight="1" x14ac:dyDescent="0.25">
      <c r="B83" s="21"/>
      <c r="C83" s="7" t="s">
        <v>36</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39</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5">
      <c r="B87" s="21"/>
      <c r="C87" s="7" t="s">
        <v>40</v>
      </c>
      <c r="D87" s="7"/>
      <c r="E87" s="7"/>
      <c r="F87" s="7"/>
      <c r="G87" s="7"/>
      <c r="H87" s="7"/>
      <c r="I87" s="7"/>
      <c r="J87" s="7"/>
      <c r="L87" s="7"/>
      <c r="M87" s="8"/>
      <c r="N87" s="7"/>
      <c r="O87" s="7"/>
      <c r="P87" s="7"/>
      <c r="Q87" s="7"/>
      <c r="R87" s="7"/>
      <c r="S87" s="7"/>
      <c r="T87" s="11"/>
    </row>
    <row r="88" spans="2:20" ht="15" customHeight="1" x14ac:dyDescent="0.25">
      <c r="B88" s="21"/>
      <c r="C88" s="7"/>
      <c r="D88" s="7"/>
      <c r="E88" s="7"/>
      <c r="F88" s="7"/>
      <c r="G88" s="7"/>
      <c r="H88" s="7"/>
      <c r="I88" s="7"/>
      <c r="J88" s="7"/>
      <c r="L88" s="7"/>
      <c r="M88" s="8"/>
      <c r="N88" s="7"/>
      <c r="O88" s="7"/>
      <c r="P88" s="7"/>
      <c r="Q88" s="7"/>
      <c r="R88" s="7"/>
      <c r="S88" s="7"/>
      <c r="T88" s="11"/>
    </row>
    <row r="89" spans="2:20" ht="15" customHeight="1" x14ac:dyDescent="0.2">
      <c r="B89" s="21"/>
      <c r="C89" s="62" t="s">
        <v>13</v>
      </c>
      <c r="D89" s="7" t="s">
        <v>37</v>
      </c>
      <c r="E89" s="7"/>
      <c r="F89" s="7"/>
      <c r="G89" s="7"/>
      <c r="H89" s="7"/>
      <c r="I89" s="7"/>
      <c r="J89" s="7"/>
      <c r="L89" s="7"/>
      <c r="M89" s="8"/>
      <c r="N89" s="7"/>
      <c r="O89" s="7"/>
      <c r="P89" s="7"/>
      <c r="Q89" s="7"/>
      <c r="R89" s="7"/>
      <c r="S89" s="7"/>
      <c r="T89" s="11"/>
    </row>
    <row r="90" spans="2:20" ht="15" customHeight="1" x14ac:dyDescent="0.2">
      <c r="B90" s="21"/>
      <c r="C90" s="62" t="s">
        <v>13</v>
      </c>
      <c r="D90" s="7" t="s">
        <v>38</v>
      </c>
      <c r="E90" s="7"/>
      <c r="F90" s="7"/>
      <c r="G90" s="7"/>
      <c r="H90" s="7"/>
      <c r="I90" s="7"/>
      <c r="J90" s="7"/>
      <c r="L90" s="7"/>
      <c r="M90" s="8"/>
      <c r="N90" s="7"/>
      <c r="O90" s="7"/>
      <c r="P90" s="7"/>
      <c r="Q90" s="7"/>
      <c r="R90" s="7"/>
      <c r="S90" s="7"/>
      <c r="T90" s="11"/>
    </row>
    <row r="91" spans="2:20" ht="15" customHeight="1" x14ac:dyDescent="0.2">
      <c r="B91" s="21"/>
      <c r="C91" s="62" t="s">
        <v>13</v>
      </c>
      <c r="D91" s="7" t="s">
        <v>210</v>
      </c>
      <c r="E91" s="7"/>
      <c r="F91" s="7"/>
      <c r="G91" s="7"/>
      <c r="H91" s="7"/>
      <c r="I91" s="7"/>
      <c r="J91" s="7"/>
      <c r="L91" s="7"/>
      <c r="M91" s="8"/>
      <c r="N91" s="7"/>
      <c r="O91" s="7"/>
      <c r="P91" s="7"/>
      <c r="Q91" s="7"/>
      <c r="R91" s="7"/>
      <c r="S91" s="7"/>
      <c r="T91" s="11"/>
    </row>
    <row r="92" spans="2:20" ht="15" customHeight="1" x14ac:dyDescent="0.2">
      <c r="B92" s="21"/>
      <c r="C92" s="62" t="s">
        <v>13</v>
      </c>
      <c r="D92" s="7" t="s">
        <v>211</v>
      </c>
      <c r="E92" s="7"/>
      <c r="F92" s="7"/>
      <c r="G92" s="7"/>
      <c r="H92" s="7"/>
      <c r="I92" s="7"/>
      <c r="J92" s="7"/>
      <c r="L92" s="7"/>
      <c r="M92" s="8"/>
      <c r="N92" s="7"/>
      <c r="O92" s="7"/>
      <c r="P92" s="7"/>
      <c r="Q92" s="7"/>
      <c r="R92" s="7"/>
      <c r="S92" s="7"/>
      <c r="T92" s="11"/>
    </row>
    <row r="93" spans="2:20" ht="15" customHeight="1" x14ac:dyDescent="0.25">
      <c r="B93" s="21"/>
      <c r="C93" s="57"/>
      <c r="D93" s="7"/>
      <c r="E93" s="7"/>
      <c r="F93" s="7"/>
      <c r="G93" s="7"/>
      <c r="H93" s="7"/>
      <c r="I93" s="7"/>
      <c r="J93" s="7"/>
      <c r="L93" s="7"/>
      <c r="M93" s="8"/>
      <c r="N93" s="7"/>
      <c r="O93" s="7"/>
      <c r="P93" s="7"/>
      <c r="Q93" s="7"/>
      <c r="R93" s="7"/>
      <c r="S93" s="7"/>
      <c r="T93" s="11"/>
    </row>
    <row r="94" spans="2:20" ht="15" customHeight="1" x14ac:dyDescent="0.25">
      <c r="B94" s="21"/>
      <c r="C94" s="7" t="s">
        <v>237</v>
      </c>
      <c r="D94" s="7"/>
      <c r="E94" s="7"/>
      <c r="F94" s="7"/>
      <c r="G94" s="7"/>
      <c r="H94" s="7"/>
      <c r="I94" s="7"/>
      <c r="J94" s="7"/>
      <c r="L94" s="7"/>
      <c r="M94" s="8"/>
      <c r="N94" s="7"/>
      <c r="O94" s="7"/>
      <c r="P94" s="7"/>
      <c r="Q94" s="7"/>
      <c r="R94" s="7"/>
      <c r="S94" s="7"/>
      <c r="T94" s="11"/>
    </row>
    <row r="95" spans="2:20" ht="15" customHeight="1" x14ac:dyDescent="0.25">
      <c r="B95" s="21"/>
      <c r="C95" s="7"/>
      <c r="D95" s="7"/>
      <c r="E95" s="7"/>
      <c r="F95" s="7"/>
      <c r="G95" s="7"/>
      <c r="H95" s="7"/>
      <c r="I95" s="7"/>
      <c r="J95" s="7"/>
      <c r="L95" s="7"/>
      <c r="M95" s="8"/>
      <c r="N95" s="7"/>
      <c r="O95" s="7"/>
      <c r="P95" s="7"/>
      <c r="Q95" s="7"/>
      <c r="R95" s="7"/>
      <c r="S95" s="7"/>
      <c r="T95" s="11"/>
    </row>
    <row r="96" spans="2:20" ht="15" customHeight="1" x14ac:dyDescent="0.2">
      <c r="B96" s="21"/>
      <c r="C96" s="62" t="s">
        <v>13</v>
      </c>
      <c r="D96" s="7" t="s">
        <v>212</v>
      </c>
      <c r="E96" s="7"/>
      <c r="F96" s="7"/>
      <c r="G96" s="7"/>
      <c r="H96" s="7"/>
      <c r="I96" s="7"/>
      <c r="J96" s="7"/>
      <c r="L96" s="7"/>
      <c r="M96" s="8"/>
      <c r="N96" s="7"/>
      <c r="O96" s="7"/>
      <c r="P96" s="7"/>
      <c r="Q96" s="7"/>
      <c r="R96" s="7"/>
      <c r="S96" s="7"/>
      <c r="T96" s="11"/>
    </row>
    <row r="97" spans="2:20" ht="15" customHeight="1" x14ac:dyDescent="0.2">
      <c r="B97" s="21"/>
      <c r="C97" s="62" t="s">
        <v>13</v>
      </c>
      <c r="D97" s="7" t="s">
        <v>213</v>
      </c>
      <c r="E97" s="7"/>
      <c r="F97" s="7"/>
      <c r="G97" s="7"/>
      <c r="H97" s="7"/>
      <c r="I97" s="7"/>
      <c r="J97" s="7"/>
      <c r="L97" s="7"/>
      <c r="M97" s="8"/>
      <c r="N97" s="7"/>
      <c r="O97" s="7"/>
      <c r="P97" s="7"/>
      <c r="Q97" s="7"/>
      <c r="R97" s="7"/>
      <c r="S97" s="7"/>
      <c r="T97" s="11"/>
    </row>
    <row r="98" spans="2:20" ht="15" customHeight="1" x14ac:dyDescent="0.2">
      <c r="B98" s="21"/>
      <c r="C98" s="62" t="s">
        <v>13</v>
      </c>
      <c r="D98" s="7" t="s">
        <v>214</v>
      </c>
      <c r="E98" s="7"/>
      <c r="F98" s="7"/>
      <c r="G98" s="7"/>
      <c r="H98" s="7"/>
      <c r="I98" s="7"/>
      <c r="J98" s="7"/>
      <c r="L98" s="7"/>
      <c r="M98" s="8"/>
      <c r="N98" s="7"/>
      <c r="O98" s="7"/>
      <c r="P98" s="7"/>
      <c r="Q98" s="7"/>
      <c r="R98" s="7"/>
      <c r="S98" s="7"/>
      <c r="T98" s="11"/>
    </row>
    <row r="99" spans="2:20" ht="15" customHeight="1" x14ac:dyDescent="0.25">
      <c r="B99" s="21"/>
      <c r="C99" s="7"/>
      <c r="D99" s="7"/>
      <c r="E99" s="7"/>
      <c r="F99" s="7"/>
      <c r="G99" s="7"/>
      <c r="H99" s="7"/>
      <c r="I99" s="7"/>
      <c r="J99" s="7"/>
      <c r="L99" s="7"/>
      <c r="M99" s="8"/>
      <c r="N99" s="7"/>
      <c r="O99" s="7"/>
      <c r="P99" s="7"/>
      <c r="Q99" s="7"/>
      <c r="R99" s="7"/>
      <c r="S99" s="7"/>
      <c r="T99" s="11"/>
    </row>
    <row r="100" spans="2:20" ht="15" customHeight="1" x14ac:dyDescent="0.25">
      <c r="B100" s="21"/>
      <c r="C100" s="301" t="s">
        <v>41</v>
      </c>
      <c r="D100" s="305"/>
      <c r="E100" s="305"/>
      <c r="F100" s="305"/>
      <c r="G100" s="305"/>
      <c r="H100" s="305"/>
      <c r="I100" s="305"/>
      <c r="J100" s="305"/>
      <c r="K100" s="305"/>
      <c r="L100" s="305"/>
      <c r="M100" s="305"/>
      <c r="N100" s="305"/>
      <c r="O100" s="305"/>
      <c r="P100" s="305"/>
      <c r="Q100" s="305"/>
      <c r="R100" s="305"/>
      <c r="S100" s="305"/>
      <c r="T100" s="11"/>
    </row>
    <row r="101" spans="2:20" ht="15" customHeight="1" x14ac:dyDescent="0.25">
      <c r="B101" s="21"/>
      <c r="C101" s="305"/>
      <c r="D101" s="305"/>
      <c r="E101" s="305"/>
      <c r="F101" s="305"/>
      <c r="G101" s="305"/>
      <c r="H101" s="305"/>
      <c r="I101" s="305"/>
      <c r="J101" s="305"/>
      <c r="K101" s="305"/>
      <c r="L101" s="305"/>
      <c r="M101" s="305"/>
      <c r="N101" s="305"/>
      <c r="O101" s="305"/>
      <c r="P101" s="305"/>
      <c r="Q101" s="305"/>
      <c r="R101" s="305"/>
      <c r="S101" s="305"/>
      <c r="T101" s="11"/>
    </row>
    <row r="102" spans="2:20" ht="15" customHeight="1" x14ac:dyDescent="0.25">
      <c r="B102" s="21"/>
      <c r="C102" s="16"/>
      <c r="D102" s="7"/>
      <c r="E102" s="7"/>
      <c r="F102" s="7"/>
      <c r="G102" s="7"/>
      <c r="H102" s="7"/>
      <c r="I102" s="7"/>
      <c r="J102" s="7"/>
      <c r="L102" s="7"/>
      <c r="M102" s="8"/>
      <c r="N102" s="7"/>
      <c r="O102" s="7"/>
      <c r="P102" s="7"/>
      <c r="Q102" s="7"/>
      <c r="R102" s="7"/>
      <c r="S102" s="7"/>
      <c r="T102" s="11"/>
    </row>
    <row r="103" spans="2:20" ht="15" customHeight="1" thickBot="1" x14ac:dyDescent="0.3">
      <c r="B103" s="23"/>
      <c r="C103" s="12"/>
      <c r="D103" s="12"/>
      <c r="E103" s="12"/>
      <c r="F103" s="12"/>
      <c r="G103" s="12"/>
      <c r="H103" s="12"/>
      <c r="I103" s="12"/>
      <c r="J103" s="12"/>
      <c r="K103" s="13"/>
      <c r="L103" s="12"/>
      <c r="M103" s="14"/>
      <c r="N103" s="12"/>
      <c r="O103" s="12"/>
      <c r="P103" s="12"/>
      <c r="Q103" s="12"/>
      <c r="R103" s="12"/>
      <c r="S103" s="12"/>
      <c r="T103" s="15"/>
    </row>
    <row r="104" spans="2:20" x14ac:dyDescent="0.25"/>
    <row r="105" spans="2:20" x14ac:dyDescent="0.25"/>
    <row r="106" spans="2:20" x14ac:dyDescent="0.25"/>
    <row r="107" spans="2:20" x14ac:dyDescent="0.25"/>
    <row r="108" spans="2:20" x14ac:dyDescent="0.25"/>
    <row r="109" spans="2:20" x14ac:dyDescent="0.25"/>
    <row r="110" spans="2:20" x14ac:dyDescent="0.25"/>
    <row r="111" spans="2:20" ht="18" x14ac:dyDescent="0.25">
      <c r="K111" s="295" t="s">
        <v>32</v>
      </c>
      <c r="L111" s="295"/>
    </row>
    <row r="112" spans="2:20" hidden="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14">
    <mergeCell ref="K111:L111"/>
    <mergeCell ref="C3:S3"/>
    <mergeCell ref="C17:S17"/>
    <mergeCell ref="C19:S22"/>
    <mergeCell ref="C24:S25"/>
    <mergeCell ref="C50:S51"/>
    <mergeCell ref="C55:S57"/>
    <mergeCell ref="C59:S60"/>
    <mergeCell ref="C67:S67"/>
    <mergeCell ref="C69:S70"/>
    <mergeCell ref="C74:S75"/>
    <mergeCell ref="C77:S78"/>
    <mergeCell ref="C100:S101"/>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showZeros="0" topLeftCell="G56" zoomScale="110" zoomScaleNormal="110" zoomScalePageLayoutView="60" workbookViewId="0">
      <selection activeCell="G56" sqref="G56"/>
    </sheetView>
  </sheetViews>
  <sheetFormatPr baseColWidth="10" defaultColWidth="0" defaultRowHeight="14.25" zeroHeight="1" x14ac:dyDescent="0.25"/>
  <cols>
    <col min="1" max="2" width="1.42578125" style="1" customWidth="1"/>
    <col min="3" max="3" width="23.7109375" style="1" customWidth="1"/>
    <col min="4" max="4" width="21.28515625" style="1" customWidth="1"/>
    <col min="5" max="5" width="28.42578125" style="1" customWidth="1"/>
    <col min="6" max="6" width="20.7109375" style="1" customWidth="1"/>
    <col min="7" max="7" width="95.85546875" style="1" customWidth="1"/>
    <col min="8" max="8" width="14.85546875" style="1" customWidth="1"/>
    <col min="9" max="9" width="105.140625" style="66" customWidth="1"/>
    <col min="10" max="10" width="1.140625" style="1" customWidth="1"/>
    <col min="11" max="11" width="2.42578125" style="1" customWidth="1"/>
    <col min="12" max="12" width="11.42578125" style="1" customWidth="1"/>
    <col min="13" max="13" width="6.42578125" style="1" customWidth="1"/>
    <col min="14" max="17" width="0" style="1" hidden="1" customWidth="1"/>
    <col min="18" max="16384" width="11.42578125" style="1" hidden="1"/>
  </cols>
  <sheetData>
    <row r="1" spans="2:14" ht="6" customHeight="1" thickBot="1" x14ac:dyDescent="0.3">
      <c r="C1" s="2"/>
      <c r="G1" s="1" t="s">
        <v>5</v>
      </c>
    </row>
    <row r="2" spans="2:14" ht="91.5" customHeight="1" x14ac:dyDescent="0.25">
      <c r="B2" s="17"/>
      <c r="C2" s="18"/>
      <c r="D2" s="9"/>
      <c r="E2" s="9"/>
      <c r="F2" s="9"/>
      <c r="G2" s="9"/>
      <c r="H2" s="9"/>
      <c r="I2" s="67"/>
      <c r="J2" s="10"/>
    </row>
    <row r="3" spans="2:14" ht="33" customHeight="1" x14ac:dyDescent="0.25">
      <c r="B3" s="21"/>
      <c r="C3" s="296" t="s">
        <v>234</v>
      </c>
      <c r="D3" s="297"/>
      <c r="E3" s="297"/>
      <c r="F3" s="297"/>
      <c r="G3" s="297"/>
      <c r="H3" s="297"/>
      <c r="I3" s="297"/>
      <c r="J3" s="22"/>
      <c r="K3" s="5"/>
      <c r="L3" s="5"/>
      <c r="M3" s="5"/>
      <c r="N3" s="5"/>
    </row>
    <row r="4" spans="2:14" ht="9" customHeight="1" thickBot="1" x14ac:dyDescent="0.3">
      <c r="B4" s="21"/>
      <c r="C4" s="16"/>
      <c r="D4" s="7"/>
      <c r="E4" s="7"/>
      <c r="F4" s="7"/>
      <c r="G4" s="7"/>
      <c r="H4" s="7"/>
      <c r="I4" s="68"/>
      <c r="J4" s="11"/>
    </row>
    <row r="5" spans="2:14" ht="27.75" customHeight="1" x14ac:dyDescent="0.25">
      <c r="B5" s="21"/>
      <c r="C5" s="340" t="s">
        <v>6</v>
      </c>
      <c r="D5" s="341"/>
      <c r="E5" s="341"/>
      <c r="F5" s="341"/>
      <c r="G5" s="344" t="s">
        <v>24</v>
      </c>
      <c r="H5" s="345"/>
      <c r="I5" s="346"/>
      <c r="J5" s="11"/>
    </row>
    <row r="6" spans="2:14" ht="28.5" customHeight="1" thickBot="1" x14ac:dyDescent="0.3">
      <c r="B6" s="21"/>
      <c r="C6" s="342"/>
      <c r="D6" s="343"/>
      <c r="E6" s="343"/>
      <c r="F6" s="343"/>
      <c r="G6" s="350">
        <f>((D10+D22+D33+D69)/4)</f>
        <v>17.611932539682542</v>
      </c>
      <c r="H6" s="351"/>
      <c r="I6" s="352"/>
      <c r="J6" s="11"/>
    </row>
    <row r="7" spans="2:14" ht="15" customHeight="1" thickBot="1" x14ac:dyDescent="0.3">
      <c r="B7" s="21"/>
      <c r="C7" s="16"/>
      <c r="D7" s="7"/>
      <c r="E7" s="7"/>
      <c r="F7" s="7"/>
      <c r="G7" s="7"/>
      <c r="H7" s="7"/>
      <c r="I7" s="68"/>
      <c r="J7" s="11"/>
    </row>
    <row r="8" spans="2:14" ht="26.25" customHeight="1" x14ac:dyDescent="0.25">
      <c r="B8" s="21"/>
      <c r="C8" s="347" t="s">
        <v>46</v>
      </c>
      <c r="D8" s="336" t="s">
        <v>23</v>
      </c>
      <c r="E8" s="336" t="s">
        <v>25</v>
      </c>
      <c r="F8" s="336" t="s">
        <v>23</v>
      </c>
      <c r="G8" s="336" t="s">
        <v>4</v>
      </c>
      <c r="H8" s="336" t="s">
        <v>10</v>
      </c>
      <c r="I8" s="338" t="s">
        <v>177</v>
      </c>
      <c r="J8" s="11"/>
      <c r="K8" s="6"/>
    </row>
    <row r="9" spans="2:14" ht="17.45" customHeight="1" thickBot="1" x14ac:dyDescent="0.3">
      <c r="B9" s="21"/>
      <c r="C9" s="348"/>
      <c r="D9" s="337"/>
      <c r="E9" s="349"/>
      <c r="F9" s="337"/>
      <c r="G9" s="337"/>
      <c r="H9" s="337"/>
      <c r="I9" s="339"/>
      <c r="J9" s="11"/>
      <c r="K9" s="6"/>
    </row>
    <row r="10" spans="2:14" ht="408.95" customHeight="1" x14ac:dyDescent="0.25">
      <c r="B10" s="21"/>
      <c r="C10" s="306" t="s">
        <v>45</v>
      </c>
      <c r="D10" s="309">
        <f>(((F10+F16+F17)/3)+F18)/2</f>
        <v>16.539000000000001</v>
      </c>
      <c r="E10" s="361" t="s">
        <v>54</v>
      </c>
      <c r="F10" s="321">
        <f>(H10+H11+H13+H14+H15)/5</f>
        <v>28.234000000000002</v>
      </c>
      <c r="G10" s="235" t="s">
        <v>238</v>
      </c>
      <c r="H10" s="89">
        <v>91.17</v>
      </c>
      <c r="I10" s="253" t="s">
        <v>239</v>
      </c>
      <c r="J10" s="11"/>
      <c r="K10" s="6"/>
    </row>
    <row r="11" spans="2:14" ht="349.5" customHeight="1" x14ac:dyDescent="0.25">
      <c r="B11" s="21"/>
      <c r="C11" s="307"/>
      <c r="D11" s="310"/>
      <c r="E11" s="325"/>
      <c r="F11" s="317"/>
      <c r="G11" s="236" t="s">
        <v>154</v>
      </c>
      <c r="H11" s="332"/>
      <c r="I11" s="334" t="s">
        <v>304</v>
      </c>
      <c r="J11" s="11"/>
      <c r="K11" s="6"/>
      <c r="L11" s="60" t="s">
        <v>32</v>
      </c>
    </row>
    <row r="12" spans="2:14" ht="397.5" customHeight="1" x14ac:dyDescent="0.25">
      <c r="B12" s="21"/>
      <c r="C12" s="307"/>
      <c r="D12" s="310"/>
      <c r="E12" s="325"/>
      <c r="F12" s="317"/>
      <c r="G12" s="236" t="s">
        <v>217</v>
      </c>
      <c r="H12" s="332"/>
      <c r="I12" s="334"/>
      <c r="J12" s="11"/>
      <c r="K12" s="6"/>
      <c r="L12" s="69" t="s">
        <v>33</v>
      </c>
    </row>
    <row r="13" spans="2:14" ht="337.5" customHeight="1" x14ac:dyDescent="0.25">
      <c r="B13" s="21"/>
      <c r="C13" s="307"/>
      <c r="D13" s="310"/>
      <c r="E13" s="325"/>
      <c r="F13" s="317"/>
      <c r="G13" s="237" t="s">
        <v>155</v>
      </c>
      <c r="H13" s="76">
        <v>50</v>
      </c>
      <c r="I13" s="254" t="s">
        <v>240</v>
      </c>
      <c r="J13" s="11"/>
      <c r="K13" s="6"/>
    </row>
    <row r="14" spans="2:14" ht="218.45" customHeight="1" x14ac:dyDescent="0.25">
      <c r="B14" s="21"/>
      <c r="C14" s="307"/>
      <c r="D14" s="310"/>
      <c r="E14" s="325"/>
      <c r="F14" s="317"/>
      <c r="G14" s="237" t="s">
        <v>128</v>
      </c>
      <c r="H14" s="76">
        <v>0</v>
      </c>
      <c r="I14" s="254" t="s">
        <v>241</v>
      </c>
      <c r="J14" s="11"/>
      <c r="K14" s="6"/>
      <c r="L14" s="60"/>
    </row>
    <row r="15" spans="2:14" ht="139.5" customHeight="1" x14ac:dyDescent="0.25">
      <c r="B15" s="21"/>
      <c r="C15" s="307"/>
      <c r="D15" s="310"/>
      <c r="E15" s="326"/>
      <c r="F15" s="320"/>
      <c r="G15" s="238" t="s">
        <v>137</v>
      </c>
      <c r="H15" s="77">
        <v>0</v>
      </c>
      <c r="I15" s="248" t="s">
        <v>242</v>
      </c>
      <c r="J15" s="11"/>
      <c r="K15" s="6"/>
      <c r="L15" s="60"/>
    </row>
    <row r="16" spans="2:14" ht="161.44999999999999" customHeight="1" x14ac:dyDescent="0.25">
      <c r="B16" s="21"/>
      <c r="C16" s="307"/>
      <c r="D16" s="310"/>
      <c r="E16" s="233" t="s">
        <v>55</v>
      </c>
      <c r="F16" s="234">
        <f>H16</f>
        <v>0</v>
      </c>
      <c r="G16" s="239" t="s">
        <v>218</v>
      </c>
      <c r="H16" s="74">
        <v>0</v>
      </c>
      <c r="I16" s="255" t="s">
        <v>243</v>
      </c>
      <c r="J16" s="11"/>
      <c r="K16" s="6"/>
      <c r="L16" s="60"/>
    </row>
    <row r="17" spans="2:12" ht="208.5" customHeight="1" x14ac:dyDescent="0.25">
      <c r="B17" s="21"/>
      <c r="C17" s="307"/>
      <c r="D17" s="310"/>
      <c r="E17" s="233" t="s">
        <v>56</v>
      </c>
      <c r="F17" s="234">
        <f>H17</f>
        <v>71</v>
      </c>
      <c r="G17" s="240" t="s">
        <v>219</v>
      </c>
      <c r="H17" s="74">
        <v>71</v>
      </c>
      <c r="I17" s="255" t="s">
        <v>244</v>
      </c>
      <c r="J17" s="11"/>
      <c r="K17" s="6"/>
      <c r="L17" s="60"/>
    </row>
    <row r="18" spans="2:12" ht="142.5" customHeight="1" x14ac:dyDescent="0.25">
      <c r="B18" s="21"/>
      <c r="C18" s="307"/>
      <c r="D18" s="310"/>
      <c r="E18" s="359" t="s">
        <v>47</v>
      </c>
      <c r="F18" s="316">
        <f>(H18+H19+H20+H21)/4</f>
        <v>0</v>
      </c>
      <c r="G18" s="241" t="s">
        <v>82</v>
      </c>
      <c r="H18" s="75">
        <v>0</v>
      </c>
      <c r="I18" s="256" t="s">
        <v>245</v>
      </c>
      <c r="J18" s="11"/>
      <c r="K18" s="6"/>
      <c r="L18" s="60"/>
    </row>
    <row r="19" spans="2:12" ht="131.25" customHeight="1" x14ac:dyDescent="0.25">
      <c r="B19" s="21"/>
      <c r="C19" s="307"/>
      <c r="D19" s="310"/>
      <c r="E19" s="325"/>
      <c r="F19" s="317"/>
      <c r="G19" s="236" t="s">
        <v>81</v>
      </c>
      <c r="H19" s="76">
        <v>0</v>
      </c>
      <c r="I19" s="254" t="s">
        <v>246</v>
      </c>
      <c r="J19" s="11"/>
      <c r="K19" s="6"/>
    </row>
    <row r="20" spans="2:12" ht="156.75" customHeight="1" x14ac:dyDescent="0.25">
      <c r="B20" s="21"/>
      <c r="C20" s="307"/>
      <c r="D20" s="310"/>
      <c r="E20" s="325"/>
      <c r="F20" s="317"/>
      <c r="G20" s="236" t="s">
        <v>138</v>
      </c>
      <c r="H20" s="76">
        <v>0</v>
      </c>
      <c r="I20" s="254" t="s">
        <v>247</v>
      </c>
      <c r="J20" s="11"/>
      <c r="K20" s="6"/>
    </row>
    <row r="21" spans="2:12" ht="204" customHeight="1" thickBot="1" x14ac:dyDescent="0.3">
      <c r="B21" s="21"/>
      <c r="C21" s="308"/>
      <c r="D21" s="311"/>
      <c r="E21" s="360"/>
      <c r="F21" s="318"/>
      <c r="G21" s="242" t="s">
        <v>319</v>
      </c>
      <c r="H21" s="78"/>
      <c r="I21" s="257" t="s">
        <v>248</v>
      </c>
      <c r="J21" s="11"/>
      <c r="K21" s="6"/>
    </row>
    <row r="22" spans="2:12" ht="409.5" customHeight="1" x14ac:dyDescent="0.25">
      <c r="B22" s="21"/>
      <c r="C22" s="323" t="s">
        <v>49</v>
      </c>
      <c r="D22" s="328">
        <f>(((F22+F26+F29)/3)+F31)/2</f>
        <v>21.25</v>
      </c>
      <c r="E22" s="324" t="s">
        <v>57</v>
      </c>
      <c r="F22" s="319">
        <f>(H22+H23+H24+H25)/4</f>
        <v>0</v>
      </c>
      <c r="G22" s="243" t="s">
        <v>92</v>
      </c>
      <c r="H22" s="80">
        <v>0</v>
      </c>
      <c r="I22" s="258" t="s">
        <v>249</v>
      </c>
      <c r="J22" s="11"/>
    </row>
    <row r="23" spans="2:12" ht="409.5" x14ac:dyDescent="0.25">
      <c r="B23" s="21"/>
      <c r="C23" s="307"/>
      <c r="D23" s="310"/>
      <c r="E23" s="325"/>
      <c r="F23" s="317"/>
      <c r="G23" s="236" t="s">
        <v>220</v>
      </c>
      <c r="H23" s="87">
        <v>0</v>
      </c>
      <c r="I23" s="254" t="s">
        <v>250</v>
      </c>
      <c r="J23" s="11"/>
    </row>
    <row r="24" spans="2:12" ht="409.5" x14ac:dyDescent="0.25">
      <c r="B24" s="21"/>
      <c r="C24" s="307"/>
      <c r="D24" s="310"/>
      <c r="E24" s="325"/>
      <c r="F24" s="317"/>
      <c r="G24" s="236" t="s">
        <v>146</v>
      </c>
      <c r="H24" s="87">
        <v>0</v>
      </c>
      <c r="I24" s="254" t="s">
        <v>251</v>
      </c>
      <c r="J24" s="11"/>
    </row>
    <row r="25" spans="2:12" ht="369" customHeight="1" x14ac:dyDescent="0.25">
      <c r="B25" s="21"/>
      <c r="C25" s="307"/>
      <c r="D25" s="310"/>
      <c r="E25" s="326"/>
      <c r="F25" s="320"/>
      <c r="G25" s="238" t="s">
        <v>147</v>
      </c>
      <c r="H25" s="77">
        <v>0</v>
      </c>
      <c r="I25" s="248" t="s">
        <v>252</v>
      </c>
      <c r="J25" s="11"/>
    </row>
    <row r="26" spans="2:12" ht="52.5" customHeight="1" x14ac:dyDescent="0.25">
      <c r="B26" s="21"/>
      <c r="C26" s="307"/>
      <c r="D26" s="310"/>
      <c r="E26" s="366" t="s">
        <v>58</v>
      </c>
      <c r="F26" s="369">
        <f>(H27+H26+H28)/3</f>
        <v>80</v>
      </c>
      <c r="G26" s="241" t="s">
        <v>139</v>
      </c>
      <c r="H26" s="75">
        <v>80</v>
      </c>
      <c r="I26" s="256" t="s">
        <v>253</v>
      </c>
      <c r="J26" s="11"/>
    </row>
    <row r="27" spans="2:12" ht="96" customHeight="1" x14ac:dyDescent="0.25">
      <c r="B27" s="21"/>
      <c r="C27" s="307"/>
      <c r="D27" s="310"/>
      <c r="E27" s="367"/>
      <c r="F27" s="370"/>
      <c r="G27" s="236" t="s">
        <v>156</v>
      </c>
      <c r="H27" s="87">
        <v>80</v>
      </c>
      <c r="I27" s="254" t="s">
        <v>254</v>
      </c>
      <c r="J27" s="11"/>
    </row>
    <row r="28" spans="2:12" ht="48.6" customHeight="1" x14ac:dyDescent="0.25">
      <c r="B28" s="21"/>
      <c r="C28" s="307"/>
      <c r="D28" s="310"/>
      <c r="E28" s="368"/>
      <c r="F28" s="371"/>
      <c r="G28" s="238" t="s">
        <v>140</v>
      </c>
      <c r="H28" s="77">
        <v>80</v>
      </c>
      <c r="I28" s="248" t="s">
        <v>255</v>
      </c>
      <c r="J28" s="11"/>
    </row>
    <row r="29" spans="2:12" ht="216.75" x14ac:dyDescent="0.25">
      <c r="B29" s="21"/>
      <c r="C29" s="307"/>
      <c r="D29" s="310"/>
      <c r="E29" s="312" t="s">
        <v>59</v>
      </c>
      <c r="F29" s="316">
        <f>(H29+H30)/2</f>
        <v>44.5</v>
      </c>
      <c r="G29" s="241" t="s">
        <v>124</v>
      </c>
      <c r="H29" s="75">
        <v>88</v>
      </c>
      <c r="I29" s="256" t="s">
        <v>256</v>
      </c>
      <c r="J29" s="11"/>
    </row>
    <row r="30" spans="2:12" ht="257.25" customHeight="1" x14ac:dyDescent="0.25">
      <c r="B30" s="21"/>
      <c r="C30" s="307"/>
      <c r="D30" s="310"/>
      <c r="E30" s="312"/>
      <c r="F30" s="320"/>
      <c r="G30" s="238" t="s">
        <v>129</v>
      </c>
      <c r="H30" s="77">
        <v>1</v>
      </c>
      <c r="I30" s="248" t="s">
        <v>257</v>
      </c>
      <c r="J30" s="11"/>
    </row>
    <row r="31" spans="2:12" ht="140.25" x14ac:dyDescent="0.25">
      <c r="B31" s="21"/>
      <c r="C31" s="307"/>
      <c r="D31" s="310"/>
      <c r="E31" s="312" t="s">
        <v>48</v>
      </c>
      <c r="F31" s="316">
        <f>(H31+H32)/2</f>
        <v>1</v>
      </c>
      <c r="G31" s="241" t="s">
        <v>130</v>
      </c>
      <c r="H31" s="75">
        <v>1</v>
      </c>
      <c r="I31" s="256" t="s">
        <v>258</v>
      </c>
      <c r="J31" s="11"/>
    </row>
    <row r="32" spans="2:12" ht="345" thickBot="1" x14ac:dyDescent="0.3">
      <c r="B32" s="21"/>
      <c r="C32" s="308"/>
      <c r="D32" s="311"/>
      <c r="E32" s="313"/>
      <c r="F32" s="318"/>
      <c r="G32" s="244" t="s">
        <v>232</v>
      </c>
      <c r="H32" s="78">
        <v>1</v>
      </c>
      <c r="I32" s="257" t="s">
        <v>259</v>
      </c>
      <c r="J32" s="11"/>
    </row>
    <row r="33" spans="2:10" ht="198.95" customHeight="1" x14ac:dyDescent="0.25">
      <c r="B33" s="21"/>
      <c r="C33" s="323" t="s">
        <v>52</v>
      </c>
      <c r="D33" s="329">
        <f>(((F33+F38+F42+F46+F52+F58+F59)/7)+F63)/2</f>
        <v>16.13095238095238</v>
      </c>
      <c r="E33" s="327" t="s">
        <v>60</v>
      </c>
      <c r="F33" s="321">
        <f>(H33+H34+H35+H36+H37)/5</f>
        <v>1</v>
      </c>
      <c r="G33" s="245" t="s">
        <v>141</v>
      </c>
      <c r="H33" s="89">
        <v>1</v>
      </c>
      <c r="I33" s="253" t="s">
        <v>260</v>
      </c>
      <c r="J33" s="11"/>
    </row>
    <row r="34" spans="2:10" ht="114.75" x14ac:dyDescent="0.25">
      <c r="B34" s="21"/>
      <c r="C34" s="307"/>
      <c r="D34" s="330"/>
      <c r="E34" s="312"/>
      <c r="F34" s="317"/>
      <c r="G34" s="236" t="s">
        <v>142</v>
      </c>
      <c r="H34" s="76">
        <v>1</v>
      </c>
      <c r="I34" s="254" t="s">
        <v>261</v>
      </c>
      <c r="J34" s="11"/>
    </row>
    <row r="35" spans="2:10" ht="153" x14ac:dyDescent="0.25">
      <c r="B35" s="21"/>
      <c r="C35" s="307"/>
      <c r="D35" s="330"/>
      <c r="E35" s="312"/>
      <c r="F35" s="317"/>
      <c r="G35" s="236" t="s">
        <v>143</v>
      </c>
      <c r="H35" s="76">
        <v>1</v>
      </c>
      <c r="I35" s="254" t="s">
        <v>262</v>
      </c>
      <c r="J35" s="11"/>
    </row>
    <row r="36" spans="2:10" ht="195.6" customHeight="1" x14ac:dyDescent="0.25">
      <c r="B36" s="21"/>
      <c r="C36" s="307"/>
      <c r="D36" s="330"/>
      <c r="E36" s="312"/>
      <c r="F36" s="317"/>
      <c r="G36" s="236" t="s">
        <v>131</v>
      </c>
      <c r="H36" s="76">
        <v>1</v>
      </c>
      <c r="I36" s="254" t="s">
        <v>263</v>
      </c>
      <c r="J36" s="11"/>
    </row>
    <row r="37" spans="2:10" ht="204" x14ac:dyDescent="0.25">
      <c r="B37" s="21"/>
      <c r="C37" s="307"/>
      <c r="D37" s="330"/>
      <c r="E37" s="312"/>
      <c r="F37" s="320"/>
      <c r="G37" s="238" t="s">
        <v>144</v>
      </c>
      <c r="H37" s="77">
        <v>1</v>
      </c>
      <c r="I37" s="248" t="s">
        <v>264</v>
      </c>
      <c r="J37" s="11"/>
    </row>
    <row r="38" spans="2:10" ht="229.5" customHeight="1" x14ac:dyDescent="0.25">
      <c r="B38" s="21"/>
      <c r="C38" s="307"/>
      <c r="D38" s="330"/>
      <c r="E38" s="312" t="s">
        <v>61</v>
      </c>
      <c r="F38" s="316">
        <f>(H38+H39+H40+H41)/4</f>
        <v>1</v>
      </c>
      <c r="G38" s="241" t="s">
        <v>145</v>
      </c>
      <c r="H38" s="75">
        <v>1</v>
      </c>
      <c r="I38" s="256" t="s">
        <v>265</v>
      </c>
      <c r="J38" s="11"/>
    </row>
    <row r="39" spans="2:10" ht="191.25" x14ac:dyDescent="0.25">
      <c r="B39" s="21"/>
      <c r="C39" s="307"/>
      <c r="D39" s="330"/>
      <c r="E39" s="312"/>
      <c r="F39" s="317"/>
      <c r="G39" s="236" t="s">
        <v>221</v>
      </c>
      <c r="H39" s="76">
        <v>1</v>
      </c>
      <c r="I39" s="254" t="s">
        <v>266</v>
      </c>
      <c r="J39" s="11"/>
    </row>
    <row r="40" spans="2:10" ht="114.75" x14ac:dyDescent="0.25">
      <c r="B40" s="21"/>
      <c r="C40" s="307"/>
      <c r="D40" s="330"/>
      <c r="E40" s="312"/>
      <c r="F40" s="317"/>
      <c r="G40" s="236" t="s">
        <v>132</v>
      </c>
      <c r="H40" s="76">
        <v>1</v>
      </c>
      <c r="I40" s="254" t="s">
        <v>267</v>
      </c>
      <c r="J40" s="11"/>
    </row>
    <row r="41" spans="2:10" ht="107.1" customHeight="1" x14ac:dyDescent="0.25">
      <c r="B41" s="21"/>
      <c r="C41" s="307"/>
      <c r="D41" s="330"/>
      <c r="E41" s="312"/>
      <c r="F41" s="320"/>
      <c r="G41" s="238" t="s">
        <v>157</v>
      </c>
      <c r="H41" s="77">
        <v>1</v>
      </c>
      <c r="I41" s="248" t="s">
        <v>268</v>
      </c>
      <c r="J41" s="11"/>
    </row>
    <row r="42" spans="2:10" ht="408" x14ac:dyDescent="0.25">
      <c r="B42" s="21"/>
      <c r="C42" s="307"/>
      <c r="D42" s="330"/>
      <c r="E42" s="312" t="s">
        <v>62</v>
      </c>
      <c r="F42" s="316">
        <f>(H42+H43+H44+H45)/4</f>
        <v>1</v>
      </c>
      <c r="G42" s="241" t="s">
        <v>222</v>
      </c>
      <c r="H42" s="75">
        <v>1</v>
      </c>
      <c r="I42" s="256" t="s">
        <v>269</v>
      </c>
      <c r="J42" s="11"/>
    </row>
    <row r="43" spans="2:10" ht="221.1" customHeight="1" x14ac:dyDescent="0.25">
      <c r="B43" s="21"/>
      <c r="C43" s="307"/>
      <c r="D43" s="330"/>
      <c r="E43" s="312"/>
      <c r="F43" s="317"/>
      <c r="G43" s="236" t="s">
        <v>158</v>
      </c>
      <c r="H43" s="76">
        <v>1</v>
      </c>
      <c r="I43" s="254" t="s">
        <v>270</v>
      </c>
      <c r="J43" s="11"/>
    </row>
    <row r="44" spans="2:10" ht="66.75" customHeight="1" x14ac:dyDescent="0.25">
      <c r="B44" s="21"/>
      <c r="C44" s="307"/>
      <c r="D44" s="330"/>
      <c r="E44" s="312"/>
      <c r="F44" s="317"/>
      <c r="G44" s="236" t="s">
        <v>159</v>
      </c>
      <c r="H44" s="76">
        <v>1</v>
      </c>
      <c r="I44" s="254" t="s">
        <v>271</v>
      </c>
      <c r="J44" s="11"/>
    </row>
    <row r="45" spans="2:10" ht="146.1" customHeight="1" x14ac:dyDescent="0.25">
      <c r="B45" s="21"/>
      <c r="C45" s="307"/>
      <c r="D45" s="330"/>
      <c r="E45" s="312"/>
      <c r="F45" s="320"/>
      <c r="G45" s="238" t="s">
        <v>223</v>
      </c>
      <c r="H45" s="77">
        <v>1</v>
      </c>
      <c r="I45" s="248" t="s">
        <v>272</v>
      </c>
      <c r="J45" s="11"/>
    </row>
    <row r="46" spans="2:10" ht="185.25" customHeight="1" x14ac:dyDescent="0.25">
      <c r="B46" s="21"/>
      <c r="C46" s="307"/>
      <c r="D46" s="330"/>
      <c r="E46" s="312" t="s">
        <v>63</v>
      </c>
      <c r="F46" s="316">
        <f>(H46+H47+H48+H49+H50+H51)/6</f>
        <v>1</v>
      </c>
      <c r="G46" s="241" t="s">
        <v>160</v>
      </c>
      <c r="H46" s="75">
        <v>1</v>
      </c>
      <c r="I46" s="256" t="s">
        <v>273</v>
      </c>
      <c r="J46" s="11"/>
    </row>
    <row r="47" spans="2:10" ht="191.25" x14ac:dyDescent="0.25">
      <c r="B47" s="21"/>
      <c r="C47" s="307"/>
      <c r="D47" s="330"/>
      <c r="E47" s="312"/>
      <c r="F47" s="317"/>
      <c r="G47" s="246" t="s">
        <v>224</v>
      </c>
      <c r="H47" s="76">
        <v>1</v>
      </c>
      <c r="I47" s="254" t="s">
        <v>274</v>
      </c>
      <c r="J47" s="11"/>
    </row>
    <row r="48" spans="2:10" ht="89.25" x14ac:dyDescent="0.25">
      <c r="B48" s="21"/>
      <c r="C48" s="307"/>
      <c r="D48" s="330"/>
      <c r="E48" s="312"/>
      <c r="F48" s="317"/>
      <c r="G48" s="236" t="s">
        <v>148</v>
      </c>
      <c r="H48" s="76">
        <v>1</v>
      </c>
      <c r="I48" s="254" t="s">
        <v>275</v>
      </c>
      <c r="J48" s="11"/>
    </row>
    <row r="49" spans="2:10" ht="178.5" x14ac:dyDescent="0.25">
      <c r="B49" s="21"/>
      <c r="C49" s="307"/>
      <c r="D49" s="330"/>
      <c r="E49" s="312"/>
      <c r="F49" s="317"/>
      <c r="G49" s="246" t="s">
        <v>162</v>
      </c>
      <c r="H49" s="76">
        <v>1</v>
      </c>
      <c r="I49" s="254" t="s">
        <v>276</v>
      </c>
      <c r="J49" s="11"/>
    </row>
    <row r="50" spans="2:10" ht="159" customHeight="1" x14ac:dyDescent="0.25">
      <c r="B50" s="21"/>
      <c r="C50" s="307"/>
      <c r="D50" s="330"/>
      <c r="E50" s="312"/>
      <c r="F50" s="317"/>
      <c r="G50" s="246" t="s">
        <v>161</v>
      </c>
      <c r="H50" s="76">
        <v>1</v>
      </c>
      <c r="I50" s="254" t="s">
        <v>225</v>
      </c>
      <c r="J50" s="11"/>
    </row>
    <row r="51" spans="2:10" ht="211.5" customHeight="1" x14ac:dyDescent="0.25">
      <c r="B51" s="21"/>
      <c r="C51" s="307"/>
      <c r="D51" s="330"/>
      <c r="E51" s="312"/>
      <c r="F51" s="320"/>
      <c r="G51" s="238" t="s">
        <v>149</v>
      </c>
      <c r="H51" s="77">
        <v>1</v>
      </c>
      <c r="I51" s="248" t="s">
        <v>277</v>
      </c>
      <c r="J51" s="11"/>
    </row>
    <row r="52" spans="2:10" ht="178.5" x14ac:dyDescent="0.25">
      <c r="B52" s="21"/>
      <c r="C52" s="307"/>
      <c r="D52" s="330"/>
      <c r="E52" s="312" t="s">
        <v>64</v>
      </c>
      <c r="F52" s="315">
        <f>(H52+H53+H54+H55+H56+H57)/6</f>
        <v>28.833333333333332</v>
      </c>
      <c r="G52" s="241" t="s">
        <v>163</v>
      </c>
      <c r="H52" s="75">
        <v>1</v>
      </c>
      <c r="I52" s="256" t="s">
        <v>278</v>
      </c>
      <c r="J52" s="11"/>
    </row>
    <row r="53" spans="2:10" ht="76.5" x14ac:dyDescent="0.25">
      <c r="B53" s="21"/>
      <c r="C53" s="307"/>
      <c r="D53" s="330"/>
      <c r="E53" s="312"/>
      <c r="F53" s="315"/>
      <c r="G53" s="236" t="s">
        <v>133</v>
      </c>
      <c r="H53" s="87">
        <v>1</v>
      </c>
      <c r="I53" s="254" t="s">
        <v>279</v>
      </c>
      <c r="J53" s="11"/>
    </row>
    <row r="54" spans="2:10" ht="50.45" customHeight="1" x14ac:dyDescent="0.25">
      <c r="B54" s="21"/>
      <c r="C54" s="307"/>
      <c r="D54" s="330"/>
      <c r="E54" s="312"/>
      <c r="F54" s="315"/>
      <c r="G54" s="236" t="s">
        <v>105</v>
      </c>
      <c r="H54" s="87">
        <v>1</v>
      </c>
      <c r="I54" s="254" t="s">
        <v>280</v>
      </c>
      <c r="J54" s="11"/>
    </row>
    <row r="55" spans="2:10" ht="353.45" customHeight="1" x14ac:dyDescent="0.25">
      <c r="B55" s="21"/>
      <c r="C55" s="307"/>
      <c r="D55" s="330"/>
      <c r="E55" s="312"/>
      <c r="F55" s="315"/>
      <c r="G55" s="236" t="s">
        <v>226</v>
      </c>
      <c r="H55" s="87">
        <v>40</v>
      </c>
      <c r="I55" s="254" t="s">
        <v>281</v>
      </c>
      <c r="J55" s="11"/>
    </row>
    <row r="56" spans="2:10" ht="140.25" x14ac:dyDescent="0.25">
      <c r="B56" s="21"/>
      <c r="C56" s="307"/>
      <c r="D56" s="330"/>
      <c r="E56" s="312"/>
      <c r="F56" s="315"/>
      <c r="G56" s="236" t="s">
        <v>164</v>
      </c>
      <c r="H56" s="87">
        <v>80</v>
      </c>
      <c r="I56" s="254" t="s">
        <v>282</v>
      </c>
      <c r="J56" s="11"/>
    </row>
    <row r="57" spans="2:10" ht="178.5" x14ac:dyDescent="0.25">
      <c r="B57" s="21"/>
      <c r="C57" s="307"/>
      <c r="D57" s="330"/>
      <c r="E57" s="312"/>
      <c r="F57" s="315"/>
      <c r="G57" s="238" t="s">
        <v>165</v>
      </c>
      <c r="H57" s="77">
        <v>50</v>
      </c>
      <c r="I57" s="248" t="s">
        <v>283</v>
      </c>
      <c r="J57" s="11"/>
    </row>
    <row r="58" spans="2:10" ht="203.1" customHeight="1" x14ac:dyDescent="0.25">
      <c r="B58" s="21"/>
      <c r="C58" s="307"/>
      <c r="D58" s="330"/>
      <c r="E58" s="233" t="s">
        <v>65</v>
      </c>
      <c r="F58" s="234">
        <f>H58</f>
        <v>1</v>
      </c>
      <c r="G58" s="239" t="s">
        <v>305</v>
      </c>
      <c r="H58" s="79">
        <v>1</v>
      </c>
      <c r="I58" s="255" t="s">
        <v>284</v>
      </c>
      <c r="J58" s="11"/>
    </row>
    <row r="59" spans="2:10" ht="38.25" x14ac:dyDescent="0.25">
      <c r="B59" s="21"/>
      <c r="C59" s="307"/>
      <c r="D59" s="330"/>
      <c r="E59" s="312" t="s">
        <v>66</v>
      </c>
      <c r="F59" s="315">
        <f>(H59+H60+H61)/3</f>
        <v>0.66666666666666663</v>
      </c>
      <c r="G59" s="241" t="s">
        <v>167</v>
      </c>
      <c r="H59" s="75">
        <v>0</v>
      </c>
      <c r="I59" s="256" t="s">
        <v>285</v>
      </c>
      <c r="J59" s="11"/>
    </row>
    <row r="60" spans="2:10" ht="89.25" x14ac:dyDescent="0.25">
      <c r="B60" s="21"/>
      <c r="C60" s="307"/>
      <c r="D60" s="330"/>
      <c r="E60" s="312"/>
      <c r="F60" s="315"/>
      <c r="G60" s="236" t="s">
        <v>166</v>
      </c>
      <c r="H60" s="87">
        <v>1</v>
      </c>
      <c r="I60" s="254" t="s">
        <v>286</v>
      </c>
      <c r="J60" s="11"/>
    </row>
    <row r="61" spans="2:10" ht="141" customHeight="1" x14ac:dyDescent="0.25">
      <c r="B61" s="21"/>
      <c r="C61" s="307"/>
      <c r="D61" s="330"/>
      <c r="E61" s="312"/>
      <c r="F61" s="315"/>
      <c r="G61" s="236" t="s">
        <v>108</v>
      </c>
      <c r="H61" s="332">
        <v>1</v>
      </c>
      <c r="I61" s="334" t="s">
        <v>287</v>
      </c>
      <c r="J61" s="11"/>
    </row>
    <row r="62" spans="2:10" ht="60.95" customHeight="1" x14ac:dyDescent="0.25">
      <c r="B62" s="21"/>
      <c r="C62" s="307"/>
      <c r="D62" s="330"/>
      <c r="E62" s="312"/>
      <c r="F62" s="315"/>
      <c r="G62" s="238" t="s">
        <v>168</v>
      </c>
      <c r="H62" s="333"/>
      <c r="I62" s="335"/>
      <c r="J62" s="11"/>
    </row>
    <row r="63" spans="2:10" ht="51" x14ac:dyDescent="0.25">
      <c r="B63" s="21"/>
      <c r="C63" s="307"/>
      <c r="D63" s="330"/>
      <c r="E63" s="312" t="s">
        <v>50</v>
      </c>
      <c r="F63" s="315">
        <f>(H63+H64+H65+H66+H67+H68)/6</f>
        <v>27.333333333333332</v>
      </c>
      <c r="G63" s="241" t="s">
        <v>109</v>
      </c>
      <c r="H63" s="75">
        <v>1</v>
      </c>
      <c r="I63" s="256" t="s">
        <v>288</v>
      </c>
      <c r="J63" s="11"/>
    </row>
    <row r="64" spans="2:10" ht="51" x14ac:dyDescent="0.25">
      <c r="B64" s="21"/>
      <c r="C64" s="307"/>
      <c r="D64" s="330"/>
      <c r="E64" s="312"/>
      <c r="F64" s="315"/>
      <c r="G64" s="236" t="s">
        <v>169</v>
      </c>
      <c r="H64" s="87">
        <v>1</v>
      </c>
      <c r="I64" s="254" t="s">
        <v>289</v>
      </c>
      <c r="J64" s="11"/>
    </row>
    <row r="65" spans="2:10" ht="51" x14ac:dyDescent="0.25">
      <c r="B65" s="21"/>
      <c r="C65" s="307"/>
      <c r="D65" s="330"/>
      <c r="E65" s="312"/>
      <c r="F65" s="315"/>
      <c r="G65" s="236" t="s">
        <v>51</v>
      </c>
      <c r="H65" s="87">
        <v>70</v>
      </c>
      <c r="I65" s="254" t="s">
        <v>290</v>
      </c>
      <c r="J65" s="11"/>
    </row>
    <row r="66" spans="2:10" ht="63" customHeight="1" x14ac:dyDescent="0.25">
      <c r="B66" s="21"/>
      <c r="C66" s="307"/>
      <c r="D66" s="330"/>
      <c r="E66" s="312"/>
      <c r="F66" s="315"/>
      <c r="G66" s="236" t="s">
        <v>150</v>
      </c>
      <c r="H66" s="87">
        <v>90</v>
      </c>
      <c r="I66" s="254" t="s">
        <v>291</v>
      </c>
      <c r="J66" s="11"/>
    </row>
    <row r="67" spans="2:10" ht="51" x14ac:dyDescent="0.25">
      <c r="B67" s="21"/>
      <c r="C67" s="307"/>
      <c r="D67" s="330"/>
      <c r="E67" s="312"/>
      <c r="F67" s="315"/>
      <c r="G67" s="236" t="s">
        <v>110</v>
      </c>
      <c r="H67" s="87">
        <v>1</v>
      </c>
      <c r="I67" s="254" t="s">
        <v>292</v>
      </c>
      <c r="J67" s="11"/>
    </row>
    <row r="68" spans="2:10" ht="51.75" thickBot="1" x14ac:dyDescent="0.3">
      <c r="B68" s="21"/>
      <c r="C68" s="308"/>
      <c r="D68" s="331"/>
      <c r="E68" s="313"/>
      <c r="F68" s="322"/>
      <c r="G68" s="242" t="s">
        <v>227</v>
      </c>
      <c r="H68" s="78">
        <v>1</v>
      </c>
      <c r="I68" s="257" t="s">
        <v>293</v>
      </c>
      <c r="J68" s="11"/>
    </row>
    <row r="69" spans="2:10" ht="153" x14ac:dyDescent="0.25">
      <c r="B69" s="21"/>
      <c r="C69" s="306" t="s">
        <v>44</v>
      </c>
      <c r="D69" s="309">
        <f>(((F69+F80+F83)/3)+F90)/2</f>
        <v>16.527777777777779</v>
      </c>
      <c r="E69" s="327" t="s">
        <v>53</v>
      </c>
      <c r="F69" s="314">
        <f>(H69+H70+H72+H73+H75+H78)/6</f>
        <v>45.166666666666664</v>
      </c>
      <c r="G69" s="243" t="s">
        <v>170</v>
      </c>
      <c r="H69" s="80">
        <v>50</v>
      </c>
      <c r="I69" s="258" t="s">
        <v>294</v>
      </c>
      <c r="J69" s="11"/>
    </row>
    <row r="70" spans="2:10" ht="76.5" x14ac:dyDescent="0.25">
      <c r="B70" s="21"/>
      <c r="C70" s="307"/>
      <c r="D70" s="310"/>
      <c r="E70" s="312"/>
      <c r="F70" s="315"/>
      <c r="G70" s="236" t="s">
        <v>151</v>
      </c>
      <c r="H70" s="332">
        <v>80</v>
      </c>
      <c r="I70" s="334" t="s">
        <v>295</v>
      </c>
      <c r="J70" s="11"/>
    </row>
    <row r="71" spans="2:10" ht="156.6" customHeight="1" x14ac:dyDescent="0.25">
      <c r="B71" s="21"/>
      <c r="C71" s="307"/>
      <c r="D71" s="310"/>
      <c r="E71" s="312"/>
      <c r="F71" s="315"/>
      <c r="G71" s="236" t="s">
        <v>171</v>
      </c>
      <c r="H71" s="332"/>
      <c r="I71" s="334"/>
      <c r="J71" s="11"/>
    </row>
    <row r="72" spans="2:10" ht="188.45" customHeight="1" x14ac:dyDescent="0.25">
      <c r="B72" s="21"/>
      <c r="C72" s="307"/>
      <c r="D72" s="310"/>
      <c r="E72" s="312"/>
      <c r="F72" s="315"/>
      <c r="G72" s="236" t="s">
        <v>119</v>
      </c>
      <c r="H72" s="87">
        <v>20</v>
      </c>
      <c r="I72" s="254" t="s">
        <v>296</v>
      </c>
      <c r="J72" s="11"/>
    </row>
    <row r="73" spans="2:10" ht="195" customHeight="1" x14ac:dyDescent="0.25">
      <c r="B73" s="21"/>
      <c r="C73" s="307"/>
      <c r="D73" s="310"/>
      <c r="E73" s="312"/>
      <c r="F73" s="315"/>
      <c r="G73" s="236" t="s">
        <v>172</v>
      </c>
      <c r="H73" s="332">
        <v>1</v>
      </c>
      <c r="I73" s="334" t="s">
        <v>297</v>
      </c>
      <c r="J73" s="11"/>
    </row>
    <row r="74" spans="2:10" ht="192.95" customHeight="1" x14ac:dyDescent="0.25">
      <c r="B74" s="21"/>
      <c r="C74" s="307"/>
      <c r="D74" s="310"/>
      <c r="E74" s="312"/>
      <c r="F74" s="315"/>
      <c r="G74" s="236" t="s">
        <v>134</v>
      </c>
      <c r="H74" s="332"/>
      <c r="I74" s="334"/>
      <c r="J74" s="11"/>
    </row>
    <row r="75" spans="2:10" ht="181.5" customHeight="1" x14ac:dyDescent="0.25">
      <c r="B75" s="21"/>
      <c r="C75" s="307"/>
      <c r="D75" s="310"/>
      <c r="E75" s="312"/>
      <c r="F75" s="315"/>
      <c r="G75" s="236" t="s">
        <v>152</v>
      </c>
      <c r="H75" s="332">
        <v>70</v>
      </c>
      <c r="I75" s="334" t="s">
        <v>298</v>
      </c>
      <c r="J75" s="11"/>
    </row>
    <row r="76" spans="2:10" ht="132.94999999999999" customHeight="1" x14ac:dyDescent="0.25">
      <c r="B76" s="21"/>
      <c r="C76" s="307"/>
      <c r="D76" s="310"/>
      <c r="E76" s="312"/>
      <c r="F76" s="315"/>
      <c r="G76" s="236" t="s">
        <v>135</v>
      </c>
      <c r="H76" s="332"/>
      <c r="I76" s="334"/>
      <c r="J76" s="11"/>
    </row>
    <row r="77" spans="2:10" ht="129.94999999999999" customHeight="1" x14ac:dyDescent="0.25">
      <c r="B77" s="21"/>
      <c r="C77" s="307"/>
      <c r="D77" s="310"/>
      <c r="E77" s="312"/>
      <c r="F77" s="315"/>
      <c r="G77" s="236" t="s">
        <v>228</v>
      </c>
      <c r="H77" s="332"/>
      <c r="I77" s="334"/>
      <c r="J77" s="11"/>
    </row>
    <row r="78" spans="2:10" ht="123" customHeight="1" x14ac:dyDescent="0.25">
      <c r="B78" s="21"/>
      <c r="C78" s="307"/>
      <c r="D78" s="310"/>
      <c r="E78" s="312"/>
      <c r="F78" s="315"/>
      <c r="G78" s="246" t="s">
        <v>153</v>
      </c>
      <c r="H78" s="332">
        <v>50</v>
      </c>
      <c r="I78" s="334" t="s">
        <v>299</v>
      </c>
      <c r="J78" s="11"/>
    </row>
    <row r="79" spans="2:10" ht="148.5" customHeight="1" x14ac:dyDescent="0.25">
      <c r="B79" s="21"/>
      <c r="C79" s="307"/>
      <c r="D79" s="310"/>
      <c r="E79" s="312"/>
      <c r="F79" s="315"/>
      <c r="G79" s="247" t="s">
        <v>173</v>
      </c>
      <c r="H79" s="333"/>
      <c r="I79" s="335"/>
      <c r="J79" s="11"/>
    </row>
    <row r="80" spans="2:10" ht="186.75" customHeight="1" x14ac:dyDescent="0.25">
      <c r="B80" s="21"/>
      <c r="C80" s="307"/>
      <c r="D80" s="310"/>
      <c r="E80" s="312" t="s">
        <v>67</v>
      </c>
      <c r="F80" s="315">
        <f>(H80+H81+H82)/3</f>
        <v>1</v>
      </c>
      <c r="G80" s="241" t="s">
        <v>136</v>
      </c>
      <c r="H80" s="75">
        <v>1</v>
      </c>
      <c r="I80" s="256" t="s">
        <v>229</v>
      </c>
      <c r="J80" s="11"/>
    </row>
    <row r="81" spans="2:10" ht="311.45" customHeight="1" x14ac:dyDescent="0.25">
      <c r="B81" s="21"/>
      <c r="C81" s="307"/>
      <c r="D81" s="310"/>
      <c r="E81" s="312"/>
      <c r="F81" s="315"/>
      <c r="G81" s="246" t="s">
        <v>174</v>
      </c>
      <c r="H81" s="87">
        <v>1</v>
      </c>
      <c r="I81" s="254" t="s">
        <v>300</v>
      </c>
      <c r="J81" s="11"/>
    </row>
    <row r="82" spans="2:10" ht="201" customHeight="1" x14ac:dyDescent="0.25">
      <c r="B82" s="21"/>
      <c r="C82" s="307"/>
      <c r="D82" s="310"/>
      <c r="E82" s="312"/>
      <c r="F82" s="315"/>
      <c r="G82" s="248" t="s">
        <v>175</v>
      </c>
      <c r="H82" s="77">
        <v>1</v>
      </c>
      <c r="I82" s="248" t="s">
        <v>230</v>
      </c>
      <c r="J82" s="11"/>
    </row>
    <row r="83" spans="2:10" ht="84" customHeight="1" x14ac:dyDescent="0.25">
      <c r="B83" s="21"/>
      <c r="C83" s="307"/>
      <c r="D83" s="310"/>
      <c r="E83" s="312" t="s">
        <v>187</v>
      </c>
      <c r="F83" s="315">
        <f>(H83+H87)/2</f>
        <v>1</v>
      </c>
      <c r="G83" s="364" t="s">
        <v>176</v>
      </c>
      <c r="H83" s="353">
        <v>1</v>
      </c>
      <c r="I83" s="356" t="s">
        <v>301</v>
      </c>
      <c r="J83" s="11"/>
    </row>
    <row r="84" spans="2:10" ht="72" customHeight="1" x14ac:dyDescent="0.25">
      <c r="B84" s="21"/>
      <c r="C84" s="307"/>
      <c r="D84" s="310"/>
      <c r="E84" s="312"/>
      <c r="F84" s="315"/>
      <c r="G84" s="365"/>
      <c r="H84" s="354"/>
      <c r="I84" s="357"/>
      <c r="J84" s="11"/>
    </row>
    <row r="85" spans="2:10" ht="69.95" customHeight="1" x14ac:dyDescent="0.25">
      <c r="B85" s="21"/>
      <c r="C85" s="307"/>
      <c r="D85" s="310"/>
      <c r="E85" s="312"/>
      <c r="F85" s="315"/>
      <c r="G85" s="365"/>
      <c r="H85" s="354"/>
      <c r="I85" s="357"/>
      <c r="J85" s="11"/>
    </row>
    <row r="86" spans="2:10" ht="95.45" customHeight="1" x14ac:dyDescent="0.25">
      <c r="B86" s="21"/>
      <c r="C86" s="307"/>
      <c r="D86" s="310"/>
      <c r="E86" s="312"/>
      <c r="F86" s="315"/>
      <c r="G86" s="365"/>
      <c r="H86" s="354"/>
      <c r="I86" s="357"/>
      <c r="J86" s="11"/>
    </row>
    <row r="87" spans="2:10" ht="164.1" customHeight="1" x14ac:dyDescent="0.25">
      <c r="B87" s="21"/>
      <c r="C87" s="307"/>
      <c r="D87" s="310"/>
      <c r="E87" s="312"/>
      <c r="F87" s="315"/>
      <c r="G87" s="362" t="s">
        <v>231</v>
      </c>
      <c r="H87" s="354">
        <v>1</v>
      </c>
      <c r="I87" s="357" t="s">
        <v>302</v>
      </c>
      <c r="J87" s="11"/>
    </row>
    <row r="88" spans="2:10" ht="61.5" customHeight="1" x14ac:dyDescent="0.25">
      <c r="B88" s="21"/>
      <c r="C88" s="307"/>
      <c r="D88" s="310"/>
      <c r="E88" s="312"/>
      <c r="F88" s="315"/>
      <c r="G88" s="362"/>
      <c r="H88" s="354"/>
      <c r="I88" s="357"/>
      <c r="J88" s="11"/>
    </row>
    <row r="89" spans="2:10" ht="104.45" customHeight="1" x14ac:dyDescent="0.25">
      <c r="B89" s="21"/>
      <c r="C89" s="307"/>
      <c r="D89" s="310"/>
      <c r="E89" s="312"/>
      <c r="F89" s="315"/>
      <c r="G89" s="363"/>
      <c r="H89" s="355"/>
      <c r="I89" s="358"/>
      <c r="J89" s="11"/>
    </row>
    <row r="90" spans="2:10" ht="127.5" x14ac:dyDescent="0.25">
      <c r="B90" s="21"/>
      <c r="C90" s="307"/>
      <c r="D90" s="310"/>
      <c r="E90" s="312" t="s">
        <v>111</v>
      </c>
      <c r="F90" s="315">
        <f>IF(AND(H91="",H92=""),H90,IF(H91="",(H90+H92)/2,IF(H92="",(H90+H91)/2,(H90+H91+H92)/3)))</f>
        <v>17.333333333333332</v>
      </c>
      <c r="G90" s="249" t="s">
        <v>122</v>
      </c>
      <c r="H90" s="90">
        <v>50</v>
      </c>
      <c r="I90" s="259" t="s">
        <v>303</v>
      </c>
      <c r="J90" s="11"/>
    </row>
    <row r="91" spans="2:10" ht="156" customHeight="1" x14ac:dyDescent="0.25">
      <c r="B91" s="21"/>
      <c r="C91" s="307"/>
      <c r="D91" s="310"/>
      <c r="E91" s="312"/>
      <c r="F91" s="315"/>
      <c r="G91" s="250" t="s">
        <v>125</v>
      </c>
      <c r="H91" s="91">
        <v>1</v>
      </c>
      <c r="I91" s="260" t="s">
        <v>306</v>
      </c>
      <c r="J91" s="11"/>
    </row>
    <row r="92" spans="2:10" ht="177" customHeight="1" x14ac:dyDescent="0.25">
      <c r="B92" s="21"/>
      <c r="C92" s="307"/>
      <c r="D92" s="310"/>
      <c r="E92" s="312"/>
      <c r="F92" s="315"/>
      <c r="G92" s="251" t="s">
        <v>123</v>
      </c>
      <c r="H92" s="92">
        <v>1</v>
      </c>
      <c r="I92" s="261" t="s">
        <v>307</v>
      </c>
      <c r="J92" s="11"/>
    </row>
    <row r="93" spans="2:10" ht="9.75" customHeight="1" thickBot="1" x14ac:dyDescent="0.3">
      <c r="B93" s="70"/>
      <c r="C93" s="71"/>
      <c r="D93" s="71"/>
      <c r="E93" s="71"/>
      <c r="F93" s="71"/>
      <c r="G93" s="252"/>
      <c r="H93" s="71"/>
      <c r="I93" s="72"/>
      <c r="J93" s="73"/>
    </row>
    <row r="94" spans="2:10" hidden="1" x14ac:dyDescent="0.25">
      <c r="F94" s="30"/>
    </row>
    <row r="95" spans="2:10" hidden="1" x14ac:dyDescent="0.25"/>
    <row r="96" spans="2:1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c r="D102" s="30"/>
    </row>
    <row r="103" spans="4:4" x14ac:dyDescent="0.25"/>
    <row r="104" spans="4:4" x14ac:dyDescent="0.25"/>
    <row r="105" spans="4:4" x14ac:dyDescent="0.25"/>
    <row r="106" spans="4:4" x14ac:dyDescent="0.25"/>
    <row r="107" spans="4:4" x14ac:dyDescent="0.25"/>
    <row r="108" spans="4:4" x14ac:dyDescent="0.25"/>
    <row r="109" spans="4:4" x14ac:dyDescent="0.25"/>
    <row r="110" spans="4:4" x14ac:dyDescent="0.25"/>
    <row r="111" spans="4:4" x14ac:dyDescent="0.25"/>
    <row r="112" spans="4: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protectedRanges>
    <protectedRange sqref="H74 H75:I92 H11:I73" name="Simulado"/>
    <protectedRange sqref="F10 F69:F92 F12:F26 F28:F67" name="Actual"/>
  </protectedRanges>
  <mergeCells count="72">
    <mergeCell ref="E18:E21"/>
    <mergeCell ref="E10:E15"/>
    <mergeCell ref="F10:F15"/>
    <mergeCell ref="G87:G89"/>
    <mergeCell ref="G83:G86"/>
    <mergeCell ref="E42:E45"/>
    <mergeCell ref="E59:E62"/>
    <mergeCell ref="F59:F62"/>
    <mergeCell ref="F38:F41"/>
    <mergeCell ref="F29:F30"/>
    <mergeCell ref="F31:F32"/>
    <mergeCell ref="E26:E28"/>
    <mergeCell ref="F26:F28"/>
    <mergeCell ref="H83:H86"/>
    <mergeCell ref="H87:H89"/>
    <mergeCell ref="I83:I86"/>
    <mergeCell ref="I87:I89"/>
    <mergeCell ref="I73:I74"/>
    <mergeCell ref="H75:H77"/>
    <mergeCell ref="I75:I77"/>
    <mergeCell ref="H78:H79"/>
    <mergeCell ref="I78:I79"/>
    <mergeCell ref="H73:H74"/>
    <mergeCell ref="C3:I3"/>
    <mergeCell ref="H8:H9"/>
    <mergeCell ref="I8:I9"/>
    <mergeCell ref="C5:F5"/>
    <mergeCell ref="C6:F6"/>
    <mergeCell ref="G5:I5"/>
    <mergeCell ref="C8:C9"/>
    <mergeCell ref="D8:D9"/>
    <mergeCell ref="E8:E9"/>
    <mergeCell ref="F8:F9"/>
    <mergeCell ref="G6:I6"/>
    <mergeCell ref="G8:G9"/>
    <mergeCell ref="H11:H12"/>
    <mergeCell ref="H61:H62"/>
    <mergeCell ref="I61:I62"/>
    <mergeCell ref="I11:I12"/>
    <mergeCell ref="H70:H71"/>
    <mergeCell ref="I70:I71"/>
    <mergeCell ref="C22:C32"/>
    <mergeCell ref="C33:C68"/>
    <mergeCell ref="C69:C92"/>
    <mergeCell ref="E22:E25"/>
    <mergeCell ref="E33:E37"/>
    <mergeCell ref="E46:E51"/>
    <mergeCell ref="E52:E57"/>
    <mergeCell ref="E83:E89"/>
    <mergeCell ref="E90:E92"/>
    <mergeCell ref="D22:D32"/>
    <mergeCell ref="D33:D68"/>
    <mergeCell ref="E38:E41"/>
    <mergeCell ref="E69:E79"/>
    <mergeCell ref="E29:E30"/>
    <mergeCell ref="E31:E32"/>
    <mergeCell ref="C10:C21"/>
    <mergeCell ref="D10:D21"/>
    <mergeCell ref="D69:D92"/>
    <mergeCell ref="E63:E68"/>
    <mergeCell ref="F69:F79"/>
    <mergeCell ref="F18:F21"/>
    <mergeCell ref="F22:F25"/>
    <mergeCell ref="F33:F37"/>
    <mergeCell ref="F46:F51"/>
    <mergeCell ref="F52:F57"/>
    <mergeCell ref="F63:F68"/>
    <mergeCell ref="F42:F45"/>
    <mergeCell ref="E80:E82"/>
    <mergeCell ref="F80:F82"/>
    <mergeCell ref="F83:F89"/>
    <mergeCell ref="F90:F92"/>
  </mergeCells>
  <conditionalFormatting sqref="H63:H70 H72:H73 H75 H78 H80:H83 H87 H90:H92 H13:H61">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H10:H92">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F10:F92">
    <cfRule type="cellIs" dxfId="24" priority="6" operator="between">
      <formula>80.5</formula>
      <formula>100</formula>
    </cfRule>
    <cfRule type="cellIs" dxfId="23" priority="7" operator="between">
      <formula>60.5</formula>
      <formula>80.4</formula>
    </cfRule>
    <cfRule type="cellIs" dxfId="22" priority="8" operator="between">
      <formula>40.5</formula>
      <formula>60.4</formula>
    </cfRule>
    <cfRule type="cellIs" dxfId="21" priority="9" operator="between">
      <formula>20.5</formula>
      <formula>40.4</formula>
    </cfRule>
    <cfRule type="cellIs" dxfId="20" priority="30" operator="between">
      <formula>0.1</formula>
      <formula>20.4</formula>
    </cfRule>
  </conditionalFormatting>
  <conditionalFormatting sqref="D10:D92">
    <cfRule type="cellIs" dxfId="19" priority="10" operator="between">
      <formula>0.1</formula>
      <formula>20.4</formula>
    </cfRule>
    <cfRule type="cellIs" dxfId="18" priority="26" operator="between">
      <formula>80.5</formula>
      <formula>100</formula>
    </cfRule>
    <cfRule type="cellIs" dxfId="17" priority="27" operator="between">
      <formula>60.5</formula>
      <formula>80.4</formula>
    </cfRule>
    <cfRule type="cellIs" dxfId="16" priority="28" operator="between">
      <formula>40.5</formula>
      <formula>60.4</formula>
    </cfRule>
    <cfRule type="cellIs" dxfId="15" priority="29" operator="between">
      <formula>20.5</formula>
      <formula>40.4</formula>
    </cfRule>
  </conditionalFormatting>
  <conditionalFormatting sqref="G6:I6">
    <cfRule type="cellIs" dxfId="14" priority="1" operator="between">
      <formula>80.5</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0.1</formula>
      <formula>20.4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90:H92 H59:H61 H63:H70 H72:H73 H75 H78 H80:H83 H87 H13:H58">
      <formula1>0</formula1>
      <formula2>100</formula2>
    </dataValidation>
    <dataValidation type="whole" operator="equal" allowBlank="1" showInputMessage="1" showErrorMessage="1" errorTitle="ERROR" error="ERROR. NO DEBE DILIGENCIAR ESTA CELDA" sqref="F10:F89">
      <formula1>7777777777777770000</formula1>
    </dataValidation>
    <dataValidation type="whole" operator="equal" allowBlank="1" showInputMessage="1" showErrorMessage="1" errorTitle="ERROR" error="ERROR. NO DEBE DILIGENCIAR ESTA CELDA" sqref="D10:D92">
      <formula1>7777777777777770</formula1>
    </dataValidation>
    <dataValidation type="decimal" operator="equal" allowBlank="1" showInputMessage="1" showErrorMessage="1" error="ERROR, NO DEBE DILIGENCIAR ESTA CELDA_x000a_" sqref="G6:I6">
      <formula1>0.9999</formula1>
    </dataValidation>
    <dataValidation type="whole" operator="greaterThan" allowBlank="1" showInputMessage="1" showErrorMessage="1" sqref="F90:F92">
      <formula1>8.88888888888888E+30</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zoomScale="90" zoomScaleNormal="90" zoomScalePageLayoutView="80" workbookViewId="0">
      <selection activeCell="C3" sqref="C3:T3"/>
    </sheetView>
  </sheetViews>
  <sheetFormatPr baseColWidth="10" defaultColWidth="0" defaultRowHeight="14.25" zeroHeight="1" x14ac:dyDescent="0.2"/>
  <cols>
    <col min="1" max="1" width="0.85546875" style="34" customWidth="1"/>
    <col min="2" max="2" width="1.42578125" style="34" customWidth="1"/>
    <col min="3" max="20" width="11.42578125" style="34" customWidth="1"/>
    <col min="21" max="21" width="1" style="34" customWidth="1"/>
    <col min="22" max="22" width="3.85546875" style="34" customWidth="1"/>
    <col min="23" max="16384" width="11.42578125" style="34" hidden="1"/>
  </cols>
  <sheetData>
    <row r="1" spans="2:21" ht="10.5" customHeight="1" thickBot="1" x14ac:dyDescent="0.25"/>
    <row r="2" spans="2:21" ht="92.25" customHeight="1" x14ac:dyDescent="0.2">
      <c r="B2" s="31"/>
      <c r="C2" s="32"/>
      <c r="D2" s="32"/>
      <c r="E2" s="32"/>
      <c r="F2" s="32"/>
      <c r="G2" s="32"/>
      <c r="H2" s="32"/>
      <c r="I2" s="32"/>
      <c r="J2" s="32"/>
      <c r="K2" s="32"/>
      <c r="L2" s="32"/>
      <c r="M2" s="32"/>
      <c r="N2" s="32"/>
      <c r="O2" s="32"/>
      <c r="P2" s="32"/>
      <c r="Q2" s="32"/>
      <c r="R2" s="32"/>
      <c r="S2" s="32"/>
      <c r="T2" s="32"/>
      <c r="U2" s="33"/>
    </row>
    <row r="3" spans="2:21" ht="25.5" x14ac:dyDescent="0.2">
      <c r="B3" s="35"/>
      <c r="C3" s="296" t="s">
        <v>235</v>
      </c>
      <c r="D3" s="297"/>
      <c r="E3" s="297"/>
      <c r="F3" s="297"/>
      <c r="G3" s="297"/>
      <c r="H3" s="297"/>
      <c r="I3" s="297"/>
      <c r="J3" s="297"/>
      <c r="K3" s="297"/>
      <c r="L3" s="297"/>
      <c r="M3" s="297"/>
      <c r="N3" s="297"/>
      <c r="O3" s="297"/>
      <c r="P3" s="297"/>
      <c r="Q3" s="297"/>
      <c r="R3" s="297"/>
      <c r="S3" s="297"/>
      <c r="T3" s="297"/>
      <c r="U3" s="36"/>
    </row>
    <row r="4" spans="2:21" ht="6.75" customHeight="1" x14ac:dyDescent="0.2">
      <c r="B4" s="35"/>
      <c r="C4" s="37"/>
      <c r="D4" s="37"/>
      <c r="E4" s="37"/>
      <c r="F4" s="37"/>
      <c r="G4" s="37"/>
      <c r="H4" s="37"/>
      <c r="I4" s="37"/>
      <c r="J4" s="37"/>
      <c r="K4" s="37"/>
      <c r="L4" s="37"/>
      <c r="M4" s="37"/>
      <c r="N4" s="37"/>
      <c r="O4" s="37"/>
      <c r="P4" s="37"/>
      <c r="Q4" s="37"/>
      <c r="R4" s="37"/>
      <c r="S4" s="37"/>
      <c r="T4" s="37"/>
      <c r="U4" s="36"/>
    </row>
    <row r="5" spans="2:21" x14ac:dyDescent="0.2">
      <c r="B5" s="35"/>
      <c r="C5" s="37"/>
      <c r="D5" s="37"/>
      <c r="E5" s="37"/>
      <c r="F5" s="37"/>
      <c r="G5" s="37"/>
      <c r="H5" s="37"/>
      <c r="I5" s="37"/>
      <c r="J5" s="37"/>
      <c r="K5" s="37"/>
      <c r="L5" s="37"/>
      <c r="M5" s="37"/>
      <c r="N5" s="37"/>
      <c r="O5" s="37"/>
      <c r="P5" s="37"/>
      <c r="Q5" s="37"/>
      <c r="R5" s="37"/>
      <c r="S5" s="37"/>
      <c r="T5" s="37"/>
      <c r="U5" s="36"/>
    </row>
    <row r="6" spans="2:21" ht="18" customHeight="1" x14ac:dyDescent="0.25">
      <c r="B6" s="35"/>
      <c r="C6" s="262" t="s">
        <v>42</v>
      </c>
      <c r="D6" s="64"/>
      <c r="E6" s="65"/>
      <c r="F6" s="65"/>
      <c r="G6" s="65"/>
      <c r="H6" s="65"/>
      <c r="I6" s="64"/>
      <c r="J6" s="64"/>
      <c r="K6" s="64"/>
      <c r="L6" s="65"/>
      <c r="M6" s="65"/>
      <c r="N6" s="65"/>
      <c r="O6" s="65"/>
      <c r="P6" s="65"/>
      <c r="Q6" s="65"/>
      <c r="R6" s="65"/>
      <c r="S6" s="65"/>
      <c r="T6" s="65"/>
      <c r="U6" s="36"/>
    </row>
    <row r="7" spans="2:21" x14ac:dyDescent="0.2">
      <c r="B7" s="35"/>
      <c r="E7" s="37"/>
      <c r="F7" s="37"/>
      <c r="G7" s="37"/>
      <c r="H7" s="37"/>
      <c r="L7" s="37"/>
      <c r="M7" s="37"/>
      <c r="N7" s="37"/>
      <c r="O7" s="37"/>
      <c r="P7" s="37"/>
      <c r="Q7" s="37"/>
      <c r="R7" s="37"/>
      <c r="S7" s="37"/>
      <c r="T7" s="37"/>
      <c r="U7" s="36"/>
    </row>
    <row r="8" spans="2:21" x14ac:dyDescent="0.2">
      <c r="B8" s="35"/>
      <c r="E8" s="37"/>
      <c r="F8" s="37"/>
      <c r="G8" s="37"/>
      <c r="H8" s="37"/>
      <c r="L8" s="37"/>
      <c r="M8" s="37"/>
      <c r="N8" s="37"/>
      <c r="O8" s="37"/>
      <c r="P8" s="37"/>
      <c r="Q8" s="37"/>
      <c r="R8" s="37"/>
      <c r="S8" s="37"/>
      <c r="T8" s="37"/>
      <c r="U8" s="36"/>
    </row>
    <row r="9" spans="2:21" x14ac:dyDescent="0.2">
      <c r="B9" s="35"/>
      <c r="E9" s="37"/>
      <c r="F9" s="37"/>
      <c r="G9" s="37"/>
      <c r="H9" s="37"/>
      <c r="I9" s="37"/>
      <c r="L9" s="37"/>
      <c r="M9" s="37"/>
      <c r="N9" s="37"/>
      <c r="O9" s="37"/>
      <c r="P9" s="37"/>
      <c r="Q9" s="37"/>
      <c r="R9" s="37"/>
      <c r="S9" s="37"/>
      <c r="T9" s="37"/>
      <c r="U9" s="36"/>
    </row>
    <row r="10" spans="2:21" x14ac:dyDescent="0.2">
      <c r="B10" s="35"/>
      <c r="C10" s="37"/>
      <c r="D10" s="37"/>
      <c r="E10" s="37"/>
      <c r="F10" s="37"/>
      <c r="G10" s="37"/>
      <c r="H10" s="37"/>
      <c r="J10" s="37"/>
      <c r="K10" s="37"/>
      <c r="L10" s="37"/>
      <c r="M10" s="37"/>
      <c r="N10" s="37"/>
      <c r="O10" s="37"/>
      <c r="P10" s="37"/>
      <c r="Q10" s="37"/>
      <c r="R10" s="37"/>
      <c r="S10" s="37"/>
      <c r="T10" s="37"/>
      <c r="U10" s="36"/>
    </row>
    <row r="11" spans="2:21" x14ac:dyDescent="0.2">
      <c r="B11" s="35"/>
      <c r="C11" s="37"/>
      <c r="D11" s="37"/>
      <c r="E11" s="37"/>
      <c r="F11" s="37"/>
      <c r="G11" s="37"/>
      <c r="H11" s="37"/>
      <c r="I11" s="37"/>
      <c r="J11" s="37" t="s">
        <v>12</v>
      </c>
      <c r="K11" s="37" t="s">
        <v>11</v>
      </c>
      <c r="L11" s="37"/>
      <c r="M11" s="37"/>
      <c r="N11" s="37"/>
      <c r="O11" s="37"/>
      <c r="P11" s="37"/>
      <c r="Q11" s="37"/>
      <c r="R11" s="37"/>
      <c r="S11" s="37"/>
      <c r="T11" s="37"/>
      <c r="U11" s="36"/>
    </row>
    <row r="12" spans="2:21" x14ac:dyDescent="0.2">
      <c r="B12" s="35"/>
      <c r="C12" s="37"/>
      <c r="D12" s="37"/>
      <c r="E12" s="37"/>
      <c r="F12" s="37"/>
      <c r="G12" s="37"/>
      <c r="H12" s="37"/>
      <c r="I12" s="37" t="str">
        <f>+Inicio!C5</f>
        <v>POLÍTICA GOBIERNO DIGITAL (ANTES GOBIERNO EN LÍNEA)</v>
      </c>
      <c r="J12" s="37">
        <v>100</v>
      </c>
      <c r="K12" s="38">
        <f>+Autodiagnóstico!G6</f>
        <v>17.611932539682542</v>
      </c>
      <c r="L12" s="37"/>
      <c r="M12" s="37"/>
      <c r="N12" s="37"/>
      <c r="O12" s="37"/>
      <c r="P12" s="37"/>
      <c r="Q12" s="37"/>
      <c r="R12" s="37"/>
      <c r="S12" s="37"/>
      <c r="T12" s="37"/>
      <c r="U12" s="36"/>
    </row>
    <row r="13" spans="2:21" x14ac:dyDescent="0.2">
      <c r="B13" s="35"/>
      <c r="C13" s="37"/>
      <c r="D13" s="37"/>
      <c r="E13" s="37"/>
      <c r="F13" s="37"/>
      <c r="G13" s="37"/>
      <c r="H13" s="37"/>
      <c r="I13" s="37"/>
      <c r="K13" s="37"/>
      <c r="L13" s="37"/>
      <c r="M13" s="37"/>
      <c r="N13" s="37"/>
      <c r="O13" s="37"/>
      <c r="P13" s="37"/>
      <c r="Q13" s="37"/>
      <c r="R13" s="37"/>
      <c r="S13" s="37"/>
      <c r="T13" s="37"/>
      <c r="U13" s="36"/>
    </row>
    <row r="14" spans="2:21" x14ac:dyDescent="0.2">
      <c r="B14" s="35"/>
      <c r="C14" s="37"/>
      <c r="D14" s="37"/>
      <c r="E14" s="37"/>
      <c r="F14" s="37"/>
      <c r="G14" s="37"/>
      <c r="H14" s="37"/>
      <c r="I14" s="37"/>
      <c r="J14" s="37"/>
      <c r="K14" s="37"/>
      <c r="L14" s="37"/>
      <c r="M14" s="37"/>
      <c r="N14" s="37"/>
      <c r="O14" s="37"/>
      <c r="P14" s="37"/>
      <c r="Q14" s="37"/>
      <c r="R14" s="37"/>
      <c r="S14" s="37"/>
      <c r="T14" s="37"/>
      <c r="U14" s="36"/>
    </row>
    <row r="15" spans="2:21" x14ac:dyDescent="0.2">
      <c r="B15" s="35"/>
      <c r="C15" s="37"/>
      <c r="D15" s="37"/>
      <c r="E15" s="37"/>
      <c r="F15" s="37"/>
      <c r="G15" s="37"/>
      <c r="H15" s="37"/>
      <c r="I15" s="37"/>
      <c r="J15" s="37"/>
      <c r="K15" s="37"/>
      <c r="L15" s="37"/>
      <c r="M15" s="37"/>
      <c r="N15" s="37"/>
      <c r="O15" s="37"/>
      <c r="P15" s="37"/>
      <c r="Q15" s="37"/>
      <c r="R15" s="37"/>
      <c r="S15" s="37"/>
      <c r="T15" s="37"/>
      <c r="U15" s="36"/>
    </row>
    <row r="16" spans="2:21" x14ac:dyDescent="0.2">
      <c r="B16" s="35"/>
      <c r="C16" s="37"/>
      <c r="D16" s="37"/>
      <c r="E16" s="37"/>
      <c r="F16" s="37"/>
      <c r="G16" s="37"/>
      <c r="H16" s="37"/>
      <c r="I16" s="37"/>
      <c r="J16" s="37"/>
      <c r="K16" s="37"/>
      <c r="L16" s="37"/>
      <c r="M16" s="37"/>
      <c r="N16" s="37"/>
      <c r="O16" s="37"/>
      <c r="P16" s="37"/>
      <c r="Q16" s="37"/>
      <c r="R16" s="37"/>
      <c r="S16" s="37"/>
      <c r="T16" s="37"/>
      <c r="U16" s="36"/>
    </row>
    <row r="17" spans="2:21" x14ac:dyDescent="0.2">
      <c r="B17" s="35"/>
      <c r="C17" s="37"/>
      <c r="D17" s="37"/>
      <c r="E17" s="37"/>
      <c r="F17" s="37"/>
      <c r="G17" s="37"/>
      <c r="H17" s="37"/>
      <c r="I17" s="37"/>
      <c r="J17" s="37"/>
      <c r="K17" s="37"/>
      <c r="L17" s="37"/>
      <c r="M17" s="37"/>
      <c r="N17" s="37"/>
      <c r="O17" s="37"/>
      <c r="P17" s="37"/>
      <c r="Q17" s="37"/>
      <c r="R17" s="37"/>
      <c r="S17" s="37"/>
      <c r="T17" s="37"/>
      <c r="U17" s="36"/>
    </row>
    <row r="18" spans="2:21" x14ac:dyDescent="0.2">
      <c r="B18" s="35"/>
      <c r="C18" s="37"/>
      <c r="D18" s="37"/>
      <c r="E18" s="37"/>
      <c r="F18" s="37"/>
      <c r="G18" s="37"/>
      <c r="H18" s="37"/>
      <c r="I18" s="37"/>
      <c r="J18" s="37"/>
      <c r="K18" s="37"/>
      <c r="L18" s="37"/>
      <c r="M18" s="37"/>
      <c r="N18" s="37"/>
      <c r="O18" s="37"/>
      <c r="P18" s="37"/>
      <c r="Q18" s="37"/>
      <c r="R18" s="37"/>
      <c r="S18" s="37"/>
      <c r="T18" s="37"/>
      <c r="U18" s="36"/>
    </row>
    <row r="19" spans="2:21" x14ac:dyDescent="0.2">
      <c r="B19" s="35"/>
      <c r="C19" s="37"/>
      <c r="D19" s="37"/>
      <c r="E19" s="37"/>
      <c r="F19" s="37"/>
      <c r="G19" s="37"/>
      <c r="H19" s="37"/>
      <c r="I19" s="37"/>
      <c r="J19" s="37"/>
      <c r="K19" s="37"/>
      <c r="L19" s="37"/>
      <c r="M19" s="37"/>
      <c r="N19" s="37"/>
      <c r="O19" s="37"/>
      <c r="P19" s="37"/>
      <c r="Q19" s="37"/>
      <c r="R19" s="37"/>
      <c r="S19" s="37"/>
      <c r="T19" s="37"/>
      <c r="U19" s="36"/>
    </row>
    <row r="20" spans="2:21" x14ac:dyDescent="0.2">
      <c r="B20" s="35"/>
      <c r="C20" s="37"/>
      <c r="D20" s="37"/>
      <c r="E20" s="37"/>
      <c r="F20" s="37"/>
      <c r="G20" s="37"/>
      <c r="H20" s="37"/>
      <c r="I20" s="37"/>
      <c r="J20" s="37"/>
      <c r="K20" s="37"/>
      <c r="L20" s="37"/>
      <c r="M20" s="37"/>
      <c r="N20" s="37"/>
      <c r="O20" s="37"/>
      <c r="P20" s="37"/>
      <c r="Q20" s="37"/>
      <c r="R20" s="37"/>
      <c r="S20" s="37"/>
      <c r="T20" s="37"/>
      <c r="U20" s="36"/>
    </row>
    <row r="21" spans="2:21" x14ac:dyDescent="0.2">
      <c r="B21" s="35"/>
      <c r="C21" s="37"/>
      <c r="D21" s="37"/>
      <c r="E21" s="37"/>
      <c r="F21" s="37"/>
      <c r="G21" s="37"/>
      <c r="H21" s="37"/>
      <c r="I21" s="37"/>
      <c r="J21" s="37"/>
      <c r="K21" s="37"/>
      <c r="L21" s="37"/>
      <c r="M21" s="37"/>
      <c r="N21" s="37"/>
      <c r="O21" s="37"/>
      <c r="P21" s="37"/>
      <c r="Q21" s="37"/>
      <c r="R21" s="37"/>
      <c r="S21" s="37"/>
      <c r="T21" s="37"/>
      <c r="U21" s="36"/>
    </row>
    <row r="22" spans="2:21" x14ac:dyDescent="0.2">
      <c r="B22" s="35"/>
      <c r="C22" s="37"/>
      <c r="D22" s="37"/>
      <c r="E22" s="37"/>
      <c r="F22" s="37"/>
      <c r="G22" s="37"/>
      <c r="H22" s="37"/>
      <c r="I22" s="37"/>
      <c r="J22" s="37"/>
      <c r="K22" s="37"/>
      <c r="L22" s="37"/>
      <c r="M22" s="37"/>
      <c r="N22" s="37"/>
      <c r="O22" s="37"/>
      <c r="P22" s="37"/>
      <c r="Q22" s="37"/>
      <c r="R22" s="37"/>
      <c r="S22" s="37"/>
      <c r="T22" s="37"/>
      <c r="U22" s="36"/>
    </row>
    <row r="23" spans="2:21" x14ac:dyDescent="0.2">
      <c r="B23" s="35"/>
      <c r="C23" s="37"/>
      <c r="D23" s="37"/>
      <c r="E23" s="37"/>
      <c r="F23" s="37"/>
      <c r="G23" s="37"/>
      <c r="H23" s="37"/>
      <c r="I23" s="37"/>
      <c r="J23" s="37"/>
      <c r="K23" s="37"/>
      <c r="L23" s="37"/>
      <c r="M23" s="37"/>
      <c r="N23" s="37"/>
      <c r="O23" s="37"/>
      <c r="P23" s="37"/>
      <c r="Q23" s="37"/>
      <c r="R23" s="37"/>
      <c r="S23" s="37"/>
      <c r="T23" s="37"/>
      <c r="U23" s="36"/>
    </row>
    <row r="24" spans="2:21" x14ac:dyDescent="0.2">
      <c r="B24" s="35"/>
      <c r="C24" s="37"/>
      <c r="D24" s="37"/>
      <c r="E24" s="37"/>
      <c r="F24" s="37"/>
      <c r="G24" s="37"/>
      <c r="H24" s="37"/>
      <c r="I24" s="37"/>
      <c r="J24" s="37"/>
      <c r="K24" s="37"/>
      <c r="L24" s="37"/>
      <c r="M24" s="37"/>
      <c r="N24" s="37"/>
      <c r="O24" s="37"/>
      <c r="P24" s="37"/>
      <c r="Q24" s="37"/>
      <c r="R24" s="37"/>
      <c r="S24" s="37"/>
      <c r="T24" s="37"/>
      <c r="U24" s="36"/>
    </row>
    <row r="25" spans="2:21" x14ac:dyDescent="0.2">
      <c r="B25" s="35"/>
      <c r="C25" s="37"/>
      <c r="D25" s="37"/>
      <c r="E25" s="37"/>
      <c r="F25" s="37"/>
      <c r="G25" s="37"/>
      <c r="H25" s="37"/>
      <c r="I25" s="37"/>
      <c r="J25" s="37"/>
      <c r="K25" s="37"/>
      <c r="L25" s="37"/>
      <c r="M25" s="37"/>
      <c r="N25" s="37"/>
      <c r="O25" s="37"/>
      <c r="P25" s="37"/>
      <c r="Q25" s="37"/>
      <c r="R25" s="37"/>
      <c r="S25" s="37"/>
      <c r="T25" s="37"/>
      <c r="U25" s="36"/>
    </row>
    <row r="26" spans="2:21" x14ac:dyDescent="0.2">
      <c r="B26" s="35"/>
      <c r="C26" s="37"/>
      <c r="D26" s="37"/>
      <c r="E26" s="37"/>
      <c r="F26" s="37"/>
      <c r="G26" s="37"/>
      <c r="H26" s="37"/>
      <c r="I26" s="37"/>
      <c r="J26" s="37"/>
      <c r="K26" s="37"/>
      <c r="L26" s="37"/>
      <c r="M26" s="37"/>
      <c r="N26" s="37"/>
      <c r="O26" s="37"/>
      <c r="P26" s="37"/>
      <c r="Q26" s="37"/>
      <c r="R26" s="37"/>
      <c r="S26" s="37"/>
      <c r="T26" s="37"/>
      <c r="U26" s="36"/>
    </row>
    <row r="27" spans="2:21" x14ac:dyDescent="0.2">
      <c r="B27" s="35"/>
      <c r="C27" s="37"/>
      <c r="D27" s="37"/>
      <c r="E27" s="37"/>
      <c r="F27" s="37"/>
      <c r="G27" s="37"/>
      <c r="H27" s="37"/>
      <c r="I27" s="37"/>
      <c r="J27" s="37"/>
      <c r="K27" s="37"/>
      <c r="L27" s="37"/>
      <c r="M27" s="37"/>
      <c r="N27" s="37"/>
      <c r="O27" s="37"/>
      <c r="P27" s="37"/>
      <c r="Q27" s="37"/>
      <c r="R27" s="37"/>
      <c r="S27" s="37"/>
      <c r="T27" s="37"/>
      <c r="U27" s="36"/>
    </row>
    <row r="28" spans="2:21" ht="18" customHeight="1" x14ac:dyDescent="0.25">
      <c r="B28" s="35"/>
      <c r="C28" s="262" t="s">
        <v>178</v>
      </c>
      <c r="D28" s="64"/>
      <c r="E28" s="65"/>
      <c r="F28" s="65"/>
      <c r="G28" s="65"/>
      <c r="H28" s="65"/>
      <c r="I28" s="64"/>
      <c r="J28" s="64"/>
      <c r="K28" s="64"/>
      <c r="L28" s="65"/>
      <c r="M28" s="65"/>
      <c r="N28" s="65"/>
      <c r="O28" s="65"/>
      <c r="P28" s="65"/>
      <c r="Q28" s="65"/>
      <c r="R28" s="65"/>
      <c r="S28" s="65"/>
      <c r="T28" s="65"/>
      <c r="U28" s="36"/>
    </row>
    <row r="29" spans="2:21" x14ac:dyDescent="0.2">
      <c r="B29" s="35"/>
      <c r="F29" s="37"/>
      <c r="G29" s="37"/>
      <c r="H29" s="37"/>
      <c r="I29" s="37"/>
      <c r="J29" s="37"/>
      <c r="K29" s="37"/>
      <c r="L29" s="37"/>
      <c r="M29" s="37"/>
      <c r="N29" s="37"/>
      <c r="O29" s="37"/>
      <c r="P29" s="37"/>
      <c r="Q29" s="37"/>
      <c r="R29" s="37"/>
      <c r="S29" s="37"/>
      <c r="T29" s="37"/>
      <c r="U29" s="36"/>
    </row>
    <row r="30" spans="2:21" x14ac:dyDescent="0.2">
      <c r="B30" s="35"/>
      <c r="F30" s="37"/>
      <c r="G30" s="37"/>
      <c r="H30" s="37"/>
      <c r="I30" s="37"/>
      <c r="J30" s="37"/>
      <c r="K30" s="37"/>
      <c r="L30" s="37"/>
      <c r="M30" s="37"/>
      <c r="N30" s="37"/>
      <c r="O30" s="37"/>
      <c r="P30" s="37"/>
      <c r="Q30" s="37"/>
      <c r="R30" s="37"/>
      <c r="S30" s="37"/>
      <c r="T30" s="37"/>
      <c r="U30" s="36"/>
    </row>
    <row r="31" spans="2:21" x14ac:dyDescent="0.2">
      <c r="B31" s="35"/>
      <c r="F31" s="37"/>
      <c r="G31" s="37"/>
      <c r="H31" s="37"/>
      <c r="I31" s="37"/>
      <c r="J31" s="37"/>
      <c r="K31" s="37"/>
      <c r="L31" s="37"/>
      <c r="M31" s="37"/>
      <c r="N31" s="37"/>
      <c r="O31" s="37"/>
      <c r="P31" s="37"/>
      <c r="Q31" s="37"/>
      <c r="R31" s="37"/>
      <c r="S31" s="37"/>
      <c r="T31" s="37"/>
      <c r="U31" s="36"/>
    </row>
    <row r="32" spans="2:21" x14ac:dyDescent="0.2">
      <c r="B32" s="35"/>
      <c r="C32" s="37"/>
      <c r="D32" s="37"/>
      <c r="E32" s="37"/>
      <c r="F32" s="37"/>
      <c r="G32" s="37"/>
      <c r="H32" s="37"/>
      <c r="I32" s="37"/>
      <c r="J32" s="37"/>
      <c r="K32" s="37"/>
      <c r="L32" s="37"/>
      <c r="M32" s="37"/>
      <c r="N32" s="37"/>
      <c r="O32" s="37"/>
      <c r="P32" s="37"/>
      <c r="Q32" s="37"/>
      <c r="R32" s="37"/>
      <c r="S32" s="37"/>
      <c r="T32" s="37"/>
      <c r="U32" s="36"/>
    </row>
    <row r="33" spans="2:21" x14ac:dyDescent="0.2">
      <c r="B33" s="35"/>
      <c r="C33" s="37"/>
      <c r="D33" s="37"/>
      <c r="E33" s="37"/>
      <c r="F33" s="37"/>
      <c r="G33" s="37"/>
      <c r="H33" s="37"/>
      <c r="I33" s="37"/>
      <c r="J33" s="37" t="s">
        <v>8</v>
      </c>
      <c r="K33" s="37" t="s">
        <v>9</v>
      </c>
      <c r="L33" s="37" t="s">
        <v>3</v>
      </c>
      <c r="M33" s="37"/>
      <c r="N33" s="37"/>
      <c r="O33" s="37"/>
      <c r="P33" s="37"/>
      <c r="Q33" s="37"/>
      <c r="R33" s="37"/>
      <c r="S33" s="37"/>
      <c r="T33" s="37"/>
      <c r="U33" s="36"/>
    </row>
    <row r="34" spans="2:21" x14ac:dyDescent="0.2">
      <c r="B34" s="35"/>
      <c r="C34" s="37"/>
      <c r="D34" s="37"/>
      <c r="E34" s="37"/>
      <c r="F34" s="37"/>
      <c r="G34" s="37"/>
      <c r="H34" s="37"/>
      <c r="I34" s="37"/>
      <c r="J34" s="37" t="str">
        <f>+Autodiagnóstico!C10</f>
        <v xml:space="preserve">TIC para Gobierno Abierto </v>
      </c>
      <c r="K34" s="37">
        <v>100</v>
      </c>
      <c r="L34" s="38">
        <f>+Autodiagnóstico!D10</f>
        <v>16.539000000000001</v>
      </c>
      <c r="M34" s="37"/>
      <c r="N34" s="37"/>
      <c r="O34" s="37"/>
      <c r="P34" s="37"/>
      <c r="Q34" s="37"/>
      <c r="R34" s="37"/>
      <c r="S34" s="37"/>
      <c r="T34" s="37"/>
      <c r="U34" s="36"/>
    </row>
    <row r="35" spans="2:21" x14ac:dyDescent="0.2">
      <c r="B35" s="35"/>
      <c r="C35" s="37"/>
      <c r="D35" s="37"/>
      <c r="E35" s="37"/>
      <c r="F35" s="37"/>
      <c r="G35" s="37"/>
      <c r="H35" s="37"/>
      <c r="I35" s="37"/>
      <c r="J35" s="37" t="str">
        <f>+Autodiagnóstico!C22</f>
        <v xml:space="preserve">TIC para Servicios </v>
      </c>
      <c r="K35" s="37">
        <v>100</v>
      </c>
      <c r="L35" s="38">
        <f>+Autodiagnóstico!D22</f>
        <v>21.25</v>
      </c>
      <c r="M35" s="37"/>
      <c r="N35" s="37"/>
      <c r="O35" s="37"/>
      <c r="P35" s="37"/>
      <c r="Q35" s="37"/>
      <c r="R35" s="37"/>
      <c r="S35" s="37"/>
      <c r="T35" s="37"/>
      <c r="U35" s="36"/>
    </row>
    <row r="36" spans="2:21" x14ac:dyDescent="0.2">
      <c r="B36" s="35"/>
      <c r="C36" s="37"/>
      <c r="D36" s="37"/>
      <c r="E36" s="37"/>
      <c r="F36" s="37"/>
      <c r="G36" s="37"/>
      <c r="H36" s="37"/>
      <c r="I36" s="37"/>
      <c r="J36" s="37" t="str">
        <f>+Autodiagnóstico!C33</f>
        <v>TIC para la gestión</v>
      </c>
      <c r="K36" s="37">
        <v>100</v>
      </c>
      <c r="L36" s="38">
        <f>+Autodiagnóstico!D33</f>
        <v>16.13095238095238</v>
      </c>
      <c r="M36" s="39"/>
      <c r="N36" s="37"/>
      <c r="O36" s="37"/>
      <c r="P36" s="37"/>
      <c r="Q36" s="37"/>
      <c r="R36" s="37"/>
      <c r="S36" s="37"/>
      <c r="T36" s="37"/>
      <c r="U36" s="36"/>
    </row>
    <row r="37" spans="2:21" x14ac:dyDescent="0.2">
      <c r="B37" s="35"/>
      <c r="C37" s="37"/>
      <c r="D37" s="37"/>
      <c r="E37" s="37"/>
      <c r="F37" s="37"/>
      <c r="G37" s="37"/>
      <c r="H37" s="37"/>
      <c r="I37" s="37"/>
      <c r="J37" s="37" t="str">
        <f>+Autodiagnóstico!C69</f>
        <v xml:space="preserve">Seguridad y privacidad de la información </v>
      </c>
      <c r="K37" s="37">
        <v>100</v>
      </c>
      <c r="L37" s="38">
        <f>+Autodiagnóstico!D69</f>
        <v>16.527777777777779</v>
      </c>
      <c r="M37" s="39"/>
      <c r="N37" s="37"/>
      <c r="O37" s="37"/>
      <c r="P37" s="37"/>
      <c r="Q37" s="37"/>
      <c r="R37" s="37"/>
      <c r="S37" s="37"/>
      <c r="T37" s="37"/>
      <c r="U37" s="36"/>
    </row>
    <row r="38" spans="2:21" x14ac:dyDescent="0.2">
      <c r="B38" s="35"/>
      <c r="C38" s="37"/>
      <c r="D38" s="37"/>
      <c r="E38" s="37"/>
      <c r="F38" s="37"/>
      <c r="G38" s="37"/>
      <c r="H38" s="37"/>
      <c r="I38" s="37"/>
      <c r="J38" s="37"/>
      <c r="K38" s="37"/>
      <c r="L38" s="37"/>
      <c r="M38" s="39"/>
      <c r="N38" s="37"/>
      <c r="O38" s="37"/>
      <c r="P38" s="37"/>
      <c r="Q38" s="37"/>
      <c r="R38" s="37"/>
      <c r="S38" s="37"/>
      <c r="T38" s="37"/>
      <c r="U38" s="36"/>
    </row>
    <row r="39" spans="2:21" x14ac:dyDescent="0.2">
      <c r="B39" s="35"/>
      <c r="C39" s="37"/>
      <c r="D39" s="37"/>
      <c r="E39" s="37"/>
      <c r="F39" s="37"/>
      <c r="G39" s="37"/>
      <c r="H39" s="37"/>
      <c r="I39" s="37"/>
      <c r="J39" s="37"/>
      <c r="K39" s="37"/>
      <c r="L39" s="37"/>
      <c r="M39" s="39"/>
      <c r="N39" s="37"/>
      <c r="O39" s="37"/>
      <c r="P39" s="37"/>
      <c r="Q39" s="37"/>
      <c r="R39" s="37"/>
      <c r="S39" s="37"/>
      <c r="T39" s="37"/>
      <c r="U39" s="36"/>
    </row>
    <row r="40" spans="2:21" x14ac:dyDescent="0.2">
      <c r="B40" s="35"/>
      <c r="C40" s="37"/>
      <c r="D40" s="37"/>
      <c r="E40" s="37"/>
      <c r="F40" s="37"/>
      <c r="G40" s="37"/>
      <c r="H40" s="37"/>
      <c r="I40" s="37"/>
      <c r="J40" s="37"/>
      <c r="K40" s="37"/>
      <c r="L40" s="37"/>
      <c r="M40" s="39"/>
      <c r="N40" s="37"/>
      <c r="O40" s="37"/>
      <c r="P40" s="37"/>
      <c r="Q40" s="37"/>
      <c r="R40" s="37"/>
      <c r="S40" s="37"/>
      <c r="T40" s="37"/>
      <c r="U40" s="36"/>
    </row>
    <row r="41" spans="2:21" x14ac:dyDescent="0.2">
      <c r="B41" s="35"/>
      <c r="C41" s="37"/>
      <c r="D41" s="37"/>
      <c r="E41" s="37"/>
      <c r="F41" s="37"/>
      <c r="G41" s="37"/>
      <c r="H41" s="37"/>
      <c r="I41" s="37"/>
      <c r="J41" s="37"/>
      <c r="K41" s="37"/>
      <c r="L41" s="37"/>
      <c r="M41" s="37"/>
      <c r="N41" s="37"/>
      <c r="O41" s="37"/>
      <c r="P41" s="37"/>
      <c r="Q41" s="37"/>
      <c r="R41" s="37"/>
      <c r="S41" s="37"/>
      <c r="T41" s="37"/>
      <c r="U41" s="36"/>
    </row>
    <row r="42" spans="2:21" x14ac:dyDescent="0.2">
      <c r="B42" s="35"/>
      <c r="C42" s="37"/>
      <c r="D42" s="37"/>
      <c r="E42" s="37"/>
      <c r="F42" s="37"/>
      <c r="G42" s="37"/>
      <c r="H42" s="37"/>
      <c r="I42" s="37"/>
      <c r="J42" s="37"/>
      <c r="K42" s="37"/>
      <c r="L42" s="37"/>
      <c r="M42" s="39"/>
      <c r="N42" s="37"/>
      <c r="O42" s="37"/>
      <c r="P42" s="37"/>
      <c r="Q42" s="37"/>
      <c r="R42" s="37"/>
      <c r="S42" s="37"/>
      <c r="T42" s="37"/>
      <c r="U42" s="36"/>
    </row>
    <row r="43" spans="2:21" x14ac:dyDescent="0.2">
      <c r="B43" s="35"/>
      <c r="C43" s="37"/>
      <c r="D43" s="37"/>
      <c r="E43" s="37"/>
      <c r="F43" s="37"/>
      <c r="G43" s="37"/>
      <c r="H43" s="37"/>
      <c r="I43" s="37"/>
      <c r="J43" s="37"/>
      <c r="K43" s="37"/>
      <c r="L43" s="37"/>
      <c r="M43" s="39"/>
      <c r="N43" s="37"/>
      <c r="O43" s="37"/>
      <c r="P43" s="37"/>
      <c r="Q43" s="37"/>
      <c r="R43" s="37"/>
      <c r="S43" s="37"/>
      <c r="T43" s="37"/>
      <c r="U43" s="36"/>
    </row>
    <row r="44" spans="2:21" x14ac:dyDescent="0.2">
      <c r="B44" s="35"/>
      <c r="C44" s="37"/>
      <c r="D44" s="37"/>
      <c r="E44" s="37"/>
      <c r="F44" s="37"/>
      <c r="G44" s="37"/>
      <c r="H44" s="37"/>
      <c r="I44" s="37"/>
      <c r="J44" s="37"/>
      <c r="K44" s="37"/>
      <c r="L44" s="37"/>
      <c r="M44" s="39"/>
      <c r="N44" s="37"/>
      <c r="O44" s="37"/>
      <c r="P44" s="37"/>
      <c r="Q44" s="37"/>
      <c r="R44" s="37"/>
      <c r="S44" s="37"/>
      <c r="T44" s="37"/>
      <c r="U44" s="36"/>
    </row>
    <row r="45" spans="2:21" x14ac:dyDescent="0.2">
      <c r="B45" s="35"/>
      <c r="C45" s="37"/>
      <c r="D45" s="37"/>
      <c r="E45" s="37"/>
      <c r="F45" s="37"/>
      <c r="G45" s="37"/>
      <c r="H45" s="37"/>
      <c r="I45" s="37"/>
      <c r="J45" s="37"/>
      <c r="K45" s="37"/>
      <c r="L45" s="37"/>
      <c r="M45" s="39"/>
      <c r="N45" s="37"/>
      <c r="O45" s="37"/>
      <c r="P45" s="37"/>
      <c r="Q45" s="37"/>
      <c r="R45" s="37"/>
      <c r="S45" s="37"/>
      <c r="T45" s="37"/>
      <c r="U45" s="36"/>
    </row>
    <row r="46" spans="2:21" x14ac:dyDescent="0.2">
      <c r="B46" s="35"/>
      <c r="C46" s="37"/>
      <c r="D46" s="37"/>
      <c r="E46" s="37"/>
      <c r="F46" s="37"/>
      <c r="G46" s="37"/>
      <c r="H46" s="37"/>
      <c r="I46" s="37"/>
      <c r="J46" s="37"/>
      <c r="K46" s="37"/>
      <c r="L46" s="37"/>
      <c r="M46" s="39"/>
      <c r="N46" s="37"/>
      <c r="O46" s="37"/>
      <c r="P46" s="37"/>
      <c r="Q46" s="37"/>
      <c r="R46" s="37"/>
      <c r="S46" s="37"/>
      <c r="T46" s="37"/>
      <c r="U46" s="36"/>
    </row>
    <row r="47" spans="2:21" x14ac:dyDescent="0.2">
      <c r="B47" s="35"/>
      <c r="C47" s="37"/>
      <c r="D47" s="37"/>
      <c r="E47" s="37"/>
      <c r="F47" s="37"/>
      <c r="G47" s="37"/>
      <c r="H47" s="37"/>
      <c r="I47" s="37"/>
      <c r="J47" s="37"/>
      <c r="K47" s="37"/>
      <c r="L47" s="37"/>
      <c r="M47" s="37"/>
      <c r="N47" s="37"/>
      <c r="O47" s="37"/>
      <c r="P47" s="37"/>
      <c r="Q47" s="37"/>
      <c r="R47" s="37"/>
      <c r="S47" s="37"/>
      <c r="T47" s="37"/>
      <c r="U47" s="36"/>
    </row>
    <row r="48" spans="2:21" x14ac:dyDescent="0.2">
      <c r="B48" s="35"/>
      <c r="C48" s="37"/>
      <c r="D48" s="37"/>
      <c r="E48" s="37"/>
      <c r="F48" s="37"/>
      <c r="G48" s="37"/>
      <c r="H48" s="37"/>
      <c r="I48" s="37"/>
      <c r="J48" s="37"/>
      <c r="K48" s="37"/>
      <c r="L48" s="37"/>
      <c r="M48" s="37"/>
      <c r="N48" s="37"/>
      <c r="O48" s="37"/>
      <c r="P48" s="37"/>
      <c r="Q48" s="37"/>
      <c r="R48" s="37"/>
      <c r="S48" s="37"/>
      <c r="T48" s="37"/>
      <c r="U48" s="36"/>
    </row>
    <row r="49" spans="2:21" x14ac:dyDescent="0.2">
      <c r="B49" s="35"/>
      <c r="C49" s="37"/>
      <c r="D49" s="37"/>
      <c r="E49" s="37"/>
      <c r="F49" s="37"/>
      <c r="G49" s="37"/>
      <c r="H49" s="37"/>
      <c r="I49" s="37"/>
      <c r="J49" s="37"/>
      <c r="K49" s="37"/>
      <c r="L49" s="37"/>
      <c r="M49" s="37"/>
      <c r="N49" s="37"/>
      <c r="O49" s="37"/>
      <c r="P49" s="37"/>
      <c r="Q49" s="37"/>
      <c r="R49" s="37"/>
      <c r="S49" s="37"/>
      <c r="T49" s="37"/>
      <c r="U49" s="36"/>
    </row>
    <row r="50" spans="2:21" x14ac:dyDescent="0.2">
      <c r="B50" s="35"/>
      <c r="C50" s="37"/>
      <c r="D50" s="37"/>
      <c r="E50" s="37"/>
      <c r="F50" s="37"/>
      <c r="G50" s="37"/>
      <c r="H50" s="37"/>
      <c r="I50" s="37"/>
      <c r="J50" s="37"/>
      <c r="K50" s="37"/>
      <c r="L50" s="37"/>
      <c r="M50" s="37"/>
      <c r="N50" s="37"/>
      <c r="O50" s="37"/>
      <c r="P50" s="37"/>
      <c r="Q50" s="37"/>
      <c r="R50" s="37"/>
      <c r="S50" s="37"/>
      <c r="T50" s="37"/>
      <c r="U50" s="36"/>
    </row>
    <row r="51" spans="2:21" ht="18" customHeight="1" x14ac:dyDescent="0.25">
      <c r="B51" s="35"/>
      <c r="C51" s="262" t="s">
        <v>34</v>
      </c>
      <c r="D51" s="64"/>
      <c r="E51" s="65"/>
      <c r="F51" s="65"/>
      <c r="G51" s="65"/>
      <c r="H51" s="65"/>
      <c r="I51" s="64"/>
      <c r="J51" s="64"/>
      <c r="K51" s="64"/>
      <c r="L51" s="65"/>
      <c r="M51" s="65"/>
      <c r="N51" s="65"/>
      <c r="O51" s="65"/>
      <c r="P51" s="65"/>
      <c r="Q51" s="65"/>
      <c r="R51" s="65"/>
      <c r="S51" s="65"/>
      <c r="T51" s="65"/>
      <c r="U51" s="36"/>
    </row>
    <row r="52" spans="2:21" x14ac:dyDescent="0.2">
      <c r="B52" s="35"/>
      <c r="C52" s="37"/>
      <c r="D52" s="37"/>
      <c r="E52" s="37"/>
      <c r="F52" s="37"/>
      <c r="G52" s="37"/>
      <c r="H52" s="37"/>
      <c r="I52" s="37"/>
      <c r="J52" s="37"/>
      <c r="K52" s="37"/>
      <c r="L52" s="37"/>
      <c r="M52" s="37"/>
      <c r="N52" s="37"/>
      <c r="O52" s="37"/>
      <c r="P52" s="37"/>
      <c r="Q52" s="37"/>
      <c r="R52" s="37"/>
      <c r="S52" s="37"/>
      <c r="T52" s="37"/>
      <c r="U52" s="36"/>
    </row>
    <row r="53" spans="2:21" x14ac:dyDescent="0.2">
      <c r="B53" s="35"/>
      <c r="C53" s="37"/>
      <c r="D53" s="37"/>
      <c r="E53" s="37"/>
      <c r="F53" s="37"/>
      <c r="G53" s="37"/>
      <c r="H53" s="37"/>
      <c r="I53" s="37"/>
      <c r="K53" s="372" t="s">
        <v>179</v>
      </c>
      <c r="L53" s="372"/>
      <c r="M53" s="372"/>
      <c r="N53" s="372"/>
      <c r="O53" s="37"/>
      <c r="P53" s="37"/>
      <c r="Q53" s="37"/>
      <c r="R53" s="37"/>
      <c r="S53" s="37"/>
      <c r="T53" s="37"/>
      <c r="U53" s="36"/>
    </row>
    <row r="54" spans="2:21" ht="15" x14ac:dyDescent="0.25">
      <c r="B54" s="35"/>
      <c r="E54" s="37"/>
      <c r="F54" s="37"/>
      <c r="K54" s="374" t="str">
        <f>+Autodiagnóstico!C10</f>
        <v xml:space="preserve">TIC para Gobierno Abierto </v>
      </c>
      <c r="L54" s="374" t="str">
        <f>+Autodiagnóstico!C10</f>
        <v xml:space="preserve">TIC para Gobierno Abierto </v>
      </c>
      <c r="M54" s="374"/>
      <c r="N54" s="374"/>
      <c r="O54" s="37"/>
      <c r="P54" s="37"/>
      <c r="Q54" s="37"/>
      <c r="R54" s="37"/>
      <c r="S54" s="37"/>
      <c r="T54" s="37"/>
      <c r="U54" s="36"/>
    </row>
    <row r="55" spans="2:21" x14ac:dyDescent="0.2">
      <c r="B55" s="35"/>
      <c r="C55" s="37"/>
      <c r="D55" s="37"/>
      <c r="E55" s="37"/>
      <c r="F55" s="37"/>
      <c r="G55" s="37"/>
      <c r="H55" s="37"/>
      <c r="I55" s="37"/>
      <c r="J55" s="37"/>
      <c r="K55" s="37"/>
      <c r="L55" s="37"/>
      <c r="M55" s="37"/>
      <c r="N55" s="37"/>
      <c r="O55" s="37"/>
      <c r="P55" s="37"/>
      <c r="Q55" s="37"/>
      <c r="R55" s="37"/>
      <c r="S55" s="37"/>
      <c r="T55" s="37"/>
      <c r="U55" s="36"/>
    </row>
    <row r="56" spans="2:21" x14ac:dyDescent="0.2">
      <c r="B56" s="35"/>
      <c r="E56" s="37"/>
      <c r="F56" s="37"/>
      <c r="G56" s="37"/>
      <c r="H56" s="37"/>
      <c r="I56" s="37" t="s">
        <v>180</v>
      </c>
      <c r="J56" s="34" t="s">
        <v>12</v>
      </c>
      <c r="K56" s="37" t="s">
        <v>11</v>
      </c>
      <c r="L56" s="37"/>
      <c r="P56" s="37"/>
      <c r="Q56" s="37"/>
      <c r="R56" s="37"/>
      <c r="S56" s="37"/>
      <c r="T56" s="37"/>
      <c r="U56" s="36"/>
    </row>
    <row r="57" spans="2:21" x14ac:dyDescent="0.2">
      <c r="B57" s="35"/>
      <c r="E57" s="37"/>
      <c r="F57" s="37"/>
      <c r="G57" s="37"/>
      <c r="H57" s="37"/>
      <c r="I57" s="37" t="str">
        <f>+Autodiagnóstico!E10</f>
        <v xml:space="preserve">Indicadores de Proceso 
Logro: Transparencia </v>
      </c>
      <c r="J57" s="34">
        <v>100</v>
      </c>
      <c r="K57" s="38">
        <f>+Autodiagnóstico!F10</f>
        <v>28.234000000000002</v>
      </c>
      <c r="L57" s="37"/>
      <c r="P57" s="37"/>
      <c r="Q57" s="37"/>
      <c r="R57" s="37"/>
      <c r="S57" s="37"/>
      <c r="T57" s="37"/>
      <c r="U57" s="36"/>
    </row>
    <row r="58" spans="2:21" x14ac:dyDescent="0.2">
      <c r="B58" s="35"/>
      <c r="E58" s="37"/>
      <c r="F58" s="37"/>
      <c r="G58" s="37"/>
      <c r="H58" s="37"/>
      <c r="I58" s="37" t="str">
        <f>+Autodiagnóstico!E16</f>
        <v>Indicadores de Proceso
Logro: Colaboración</v>
      </c>
      <c r="J58" s="34">
        <v>100</v>
      </c>
      <c r="K58" s="38">
        <f>+Autodiagnóstico!F16</f>
        <v>0</v>
      </c>
      <c r="L58" s="37"/>
      <c r="P58" s="37"/>
      <c r="Q58" s="37"/>
      <c r="R58" s="37"/>
      <c r="S58" s="37"/>
      <c r="T58" s="37"/>
      <c r="U58" s="36"/>
    </row>
    <row r="59" spans="2:21" x14ac:dyDescent="0.2">
      <c r="B59" s="35"/>
      <c r="E59" s="37"/>
      <c r="F59" s="37"/>
      <c r="G59" s="37"/>
      <c r="H59" s="37"/>
      <c r="I59" s="37" t="str">
        <f>+Autodiagnóstico!E17</f>
        <v>Indicadores de Proceso
Logro: Participación</v>
      </c>
      <c r="J59" s="34">
        <v>100</v>
      </c>
      <c r="K59" s="38">
        <f>+Autodiagnóstico!F17</f>
        <v>71</v>
      </c>
      <c r="L59" s="37"/>
      <c r="M59" s="37"/>
      <c r="N59" s="37"/>
      <c r="O59" s="37"/>
      <c r="P59" s="37"/>
      <c r="Q59" s="37"/>
      <c r="R59" s="37"/>
      <c r="S59" s="37"/>
      <c r="T59" s="37"/>
      <c r="U59" s="36"/>
    </row>
    <row r="60" spans="2:21" x14ac:dyDescent="0.2">
      <c r="B60" s="35"/>
      <c r="E60" s="37"/>
      <c r="F60" s="37"/>
      <c r="G60" s="37"/>
      <c r="H60" s="37"/>
      <c r="I60" s="37" t="str">
        <f>+Autodiagnóstico!E18</f>
        <v>Indicadores de resultado 
Componente TIC para Gobierno abierto</v>
      </c>
      <c r="J60" s="34">
        <v>100</v>
      </c>
      <c r="K60" s="38">
        <f>+Autodiagnóstico!F18</f>
        <v>0</v>
      </c>
      <c r="L60" s="37"/>
      <c r="M60" s="37"/>
      <c r="N60" s="37"/>
      <c r="O60" s="37"/>
      <c r="P60" s="37"/>
      <c r="Q60" s="37"/>
      <c r="R60" s="37"/>
      <c r="S60" s="37"/>
      <c r="T60" s="37"/>
      <c r="U60" s="36"/>
    </row>
    <row r="61" spans="2:21" x14ac:dyDescent="0.2">
      <c r="B61" s="35"/>
      <c r="C61" s="37"/>
      <c r="D61" s="37"/>
      <c r="E61" s="37"/>
      <c r="F61" s="37"/>
      <c r="G61" s="37"/>
      <c r="H61" s="37"/>
      <c r="I61" s="37"/>
      <c r="J61" s="37"/>
      <c r="K61" s="37"/>
      <c r="L61" s="37"/>
      <c r="M61" s="37"/>
      <c r="N61" s="37"/>
      <c r="O61" s="37"/>
      <c r="P61" s="37"/>
      <c r="Q61" s="37"/>
      <c r="R61" s="37"/>
      <c r="S61" s="37"/>
      <c r="T61" s="37"/>
      <c r="U61" s="36"/>
    </row>
    <row r="62" spans="2:21" x14ac:dyDescent="0.2">
      <c r="B62" s="35"/>
      <c r="C62" s="37"/>
      <c r="D62" s="37"/>
      <c r="E62" s="37"/>
      <c r="F62" s="37"/>
      <c r="G62" s="37"/>
      <c r="H62" s="37"/>
      <c r="I62" s="37"/>
      <c r="J62" s="37"/>
      <c r="K62" s="37"/>
      <c r="L62" s="37"/>
      <c r="M62" s="37"/>
      <c r="N62" s="37"/>
      <c r="O62" s="37"/>
      <c r="P62" s="37"/>
      <c r="Q62" s="37"/>
      <c r="R62" s="37"/>
      <c r="S62" s="37"/>
      <c r="T62" s="37"/>
      <c r="U62" s="36"/>
    </row>
    <row r="63" spans="2:21" x14ac:dyDescent="0.2">
      <c r="B63" s="35"/>
      <c r="C63" s="37"/>
      <c r="D63" s="37"/>
      <c r="E63" s="37"/>
      <c r="F63" s="37"/>
      <c r="G63" s="37"/>
      <c r="H63" s="37"/>
      <c r="I63" s="37"/>
      <c r="J63" s="37"/>
      <c r="K63" s="37"/>
      <c r="L63" s="37"/>
      <c r="M63" s="37"/>
      <c r="N63" s="37"/>
      <c r="O63" s="37"/>
      <c r="P63" s="37"/>
      <c r="Q63" s="37"/>
      <c r="R63" s="37"/>
      <c r="S63" s="37"/>
      <c r="T63" s="37"/>
      <c r="U63" s="36"/>
    </row>
    <row r="64" spans="2:21" x14ac:dyDescent="0.2">
      <c r="B64" s="35"/>
      <c r="C64" s="37"/>
      <c r="D64" s="37"/>
      <c r="E64" s="37"/>
      <c r="F64" s="37"/>
      <c r="G64" s="37"/>
      <c r="H64" s="37"/>
      <c r="I64" s="37"/>
      <c r="J64" s="37"/>
      <c r="K64" s="37"/>
      <c r="L64" s="37"/>
      <c r="M64" s="37"/>
      <c r="N64" s="37"/>
      <c r="O64" s="37"/>
      <c r="P64" s="37"/>
      <c r="Q64" s="37"/>
      <c r="R64" s="37"/>
      <c r="S64" s="37"/>
      <c r="T64" s="37"/>
      <c r="U64" s="36"/>
    </row>
    <row r="65" spans="2:21" x14ac:dyDescent="0.2">
      <c r="B65" s="35"/>
      <c r="C65" s="37"/>
      <c r="D65" s="37"/>
      <c r="E65" s="37"/>
      <c r="F65" s="37"/>
      <c r="G65" s="37"/>
      <c r="H65" s="37"/>
      <c r="I65" s="37"/>
      <c r="J65" s="37"/>
      <c r="K65" s="37"/>
      <c r="L65" s="37"/>
      <c r="M65" s="37"/>
      <c r="N65" s="37"/>
      <c r="O65" s="37"/>
      <c r="P65" s="37"/>
      <c r="Q65" s="37"/>
      <c r="R65" s="37"/>
      <c r="S65" s="37"/>
      <c r="T65" s="37"/>
      <c r="U65" s="36"/>
    </row>
    <row r="66" spans="2:21" x14ac:dyDescent="0.2">
      <c r="B66" s="35"/>
      <c r="C66" s="37"/>
      <c r="D66" s="37"/>
      <c r="E66" s="37"/>
      <c r="F66" s="37"/>
      <c r="G66" s="37"/>
      <c r="H66" s="37"/>
      <c r="I66" s="37"/>
      <c r="J66" s="37"/>
      <c r="K66" s="37"/>
      <c r="L66" s="37"/>
      <c r="M66" s="37"/>
      <c r="N66" s="37"/>
      <c r="O66" s="37"/>
      <c r="P66" s="37"/>
      <c r="Q66" s="37"/>
      <c r="R66" s="37"/>
      <c r="S66" s="37"/>
      <c r="T66" s="37"/>
      <c r="U66" s="36"/>
    </row>
    <row r="67" spans="2:21" x14ac:dyDescent="0.2">
      <c r="B67" s="35"/>
      <c r="C67" s="37"/>
      <c r="D67" s="37"/>
      <c r="E67" s="37"/>
      <c r="F67" s="37"/>
      <c r="G67" s="37"/>
      <c r="H67" s="37"/>
      <c r="I67" s="37"/>
      <c r="J67" s="37"/>
      <c r="K67" s="37"/>
      <c r="L67" s="37"/>
      <c r="M67" s="37"/>
      <c r="N67" s="37"/>
      <c r="O67" s="37"/>
      <c r="P67" s="37"/>
      <c r="Q67" s="37"/>
      <c r="R67" s="37"/>
      <c r="S67" s="37"/>
      <c r="T67" s="37"/>
      <c r="U67" s="36"/>
    </row>
    <row r="68" spans="2:21" x14ac:dyDescent="0.2">
      <c r="B68" s="35"/>
      <c r="C68" s="37"/>
      <c r="D68" s="37"/>
      <c r="E68" s="37"/>
      <c r="F68" s="37"/>
      <c r="G68" s="37"/>
      <c r="H68" s="37"/>
      <c r="I68" s="37"/>
      <c r="J68" s="37"/>
      <c r="K68" s="37"/>
      <c r="L68" s="37"/>
      <c r="M68" s="37"/>
      <c r="N68" s="37"/>
      <c r="O68" s="37"/>
      <c r="P68" s="37"/>
      <c r="Q68" s="37"/>
      <c r="R68" s="37"/>
      <c r="S68" s="37"/>
      <c r="T68" s="37"/>
      <c r="U68" s="36"/>
    </row>
    <row r="69" spans="2:21" x14ac:dyDescent="0.2">
      <c r="B69" s="35"/>
      <c r="C69" s="37"/>
      <c r="D69" s="37"/>
      <c r="E69" s="37"/>
      <c r="F69" s="37"/>
      <c r="G69" s="37"/>
      <c r="H69" s="37"/>
      <c r="I69" s="37"/>
      <c r="J69" s="37"/>
      <c r="K69" s="37"/>
      <c r="L69" s="37"/>
      <c r="M69" s="37"/>
      <c r="N69" s="37"/>
      <c r="O69" s="37"/>
      <c r="P69" s="37"/>
      <c r="Q69" s="37"/>
      <c r="R69" s="37"/>
      <c r="S69" s="37"/>
      <c r="T69" s="37"/>
      <c r="U69" s="36"/>
    </row>
    <row r="70" spans="2:21" x14ac:dyDescent="0.2">
      <c r="B70" s="35"/>
      <c r="C70" s="37"/>
      <c r="D70" s="37"/>
      <c r="E70" s="37"/>
      <c r="F70" s="37"/>
      <c r="G70" s="37"/>
      <c r="H70" s="37"/>
      <c r="I70" s="37"/>
      <c r="J70" s="37"/>
      <c r="K70" s="37"/>
      <c r="L70" s="37"/>
      <c r="M70" s="37"/>
      <c r="N70" s="37"/>
      <c r="O70" s="37"/>
      <c r="P70" s="37"/>
      <c r="Q70" s="37"/>
      <c r="R70" s="37"/>
      <c r="S70" s="37"/>
      <c r="T70" s="37"/>
      <c r="U70" s="36"/>
    </row>
    <row r="71" spans="2:21" x14ac:dyDescent="0.2">
      <c r="B71" s="35"/>
      <c r="C71" s="37"/>
      <c r="D71" s="37"/>
      <c r="E71" s="37"/>
      <c r="F71" s="37"/>
      <c r="G71" s="37"/>
      <c r="H71" s="37"/>
      <c r="I71" s="37"/>
      <c r="J71" s="37"/>
      <c r="K71" s="37"/>
      <c r="L71" s="37"/>
      <c r="M71" s="37"/>
      <c r="N71" s="37"/>
      <c r="O71" s="37"/>
      <c r="P71" s="37"/>
      <c r="Q71" s="37"/>
      <c r="R71" s="37"/>
      <c r="S71" s="37"/>
      <c r="T71" s="37"/>
      <c r="U71" s="36"/>
    </row>
    <row r="72" spans="2:21" x14ac:dyDescent="0.2">
      <c r="B72" s="35"/>
      <c r="C72" s="37"/>
      <c r="D72" s="37"/>
      <c r="E72" s="37"/>
      <c r="F72" s="37"/>
      <c r="G72" s="37"/>
      <c r="H72" s="37"/>
      <c r="I72" s="37"/>
      <c r="J72" s="37"/>
      <c r="K72" s="37"/>
      <c r="L72" s="37"/>
      <c r="M72" s="37"/>
      <c r="N72" s="37"/>
      <c r="O72" s="37"/>
      <c r="P72" s="37"/>
      <c r="Q72" s="37"/>
      <c r="R72" s="37"/>
      <c r="S72" s="37"/>
      <c r="T72" s="37"/>
      <c r="U72" s="36"/>
    </row>
    <row r="73" spans="2:21" x14ac:dyDescent="0.2">
      <c r="B73" s="35"/>
      <c r="C73" s="37"/>
      <c r="D73" s="37"/>
      <c r="E73" s="37"/>
      <c r="F73" s="37"/>
      <c r="G73" s="37"/>
      <c r="H73" s="37"/>
      <c r="I73" s="37"/>
      <c r="J73" s="37"/>
      <c r="K73" s="37"/>
      <c r="L73" s="37"/>
      <c r="M73" s="37"/>
      <c r="N73" s="37"/>
      <c r="O73" s="37"/>
      <c r="P73" s="37"/>
      <c r="Q73" s="37"/>
      <c r="R73" s="37"/>
      <c r="S73" s="37"/>
      <c r="T73" s="37"/>
      <c r="U73" s="36"/>
    </row>
    <row r="74" spans="2:21" x14ac:dyDescent="0.2">
      <c r="B74" s="35"/>
      <c r="C74" s="37"/>
      <c r="D74" s="37"/>
      <c r="E74" s="37"/>
      <c r="F74" s="37"/>
      <c r="G74" s="37"/>
      <c r="H74" s="37"/>
      <c r="I74" s="37"/>
      <c r="J74" s="37"/>
      <c r="K74" s="37"/>
      <c r="L74" s="37"/>
      <c r="M74" s="37"/>
      <c r="N74" s="37"/>
      <c r="O74" s="37"/>
      <c r="P74" s="37"/>
      <c r="Q74" s="37"/>
      <c r="R74" s="37"/>
      <c r="S74" s="37"/>
      <c r="T74" s="37"/>
      <c r="U74" s="36"/>
    </row>
    <row r="75" spans="2:21" x14ac:dyDescent="0.2">
      <c r="B75" s="35"/>
      <c r="C75" s="37"/>
      <c r="D75" s="37"/>
      <c r="E75" s="37"/>
      <c r="F75" s="37"/>
      <c r="G75" s="37"/>
      <c r="H75" s="37"/>
      <c r="I75" s="37"/>
      <c r="J75" s="37"/>
      <c r="K75" s="37"/>
      <c r="L75" s="37"/>
      <c r="M75" s="37"/>
      <c r="N75" s="37"/>
      <c r="O75" s="37"/>
      <c r="P75" s="37"/>
      <c r="Q75" s="37"/>
      <c r="R75" s="37"/>
      <c r="S75" s="37"/>
      <c r="T75" s="37"/>
      <c r="U75" s="36"/>
    </row>
    <row r="76" spans="2:21" x14ac:dyDescent="0.2">
      <c r="B76" s="35"/>
      <c r="C76" s="37"/>
      <c r="D76" s="37"/>
      <c r="E76" s="37"/>
      <c r="F76" s="37"/>
      <c r="G76" s="37"/>
      <c r="H76" s="37"/>
      <c r="I76" s="37"/>
      <c r="J76" s="37"/>
      <c r="K76" s="372" t="s">
        <v>181</v>
      </c>
      <c r="L76" s="372"/>
      <c r="M76" s="372"/>
      <c r="N76" s="372"/>
      <c r="O76" s="37"/>
      <c r="P76" s="37"/>
      <c r="Q76" s="37"/>
      <c r="R76" s="37"/>
      <c r="S76" s="37"/>
      <c r="T76" s="37"/>
      <c r="U76" s="36"/>
    </row>
    <row r="77" spans="2:21" ht="15" x14ac:dyDescent="0.25">
      <c r="B77" s="35"/>
      <c r="C77" s="37"/>
      <c r="D77" s="37"/>
      <c r="E77" s="37"/>
      <c r="F77" s="37"/>
      <c r="G77" s="37"/>
      <c r="H77" s="37"/>
      <c r="I77" s="37"/>
      <c r="J77" s="37"/>
      <c r="K77" s="374" t="str">
        <f>+Autodiagnóstico!C22</f>
        <v xml:space="preserve">TIC para Servicios </v>
      </c>
      <c r="L77" s="374" t="str">
        <f>+Autodiagnóstico!C33</f>
        <v>TIC para la gestión</v>
      </c>
      <c r="M77" s="374"/>
      <c r="N77" s="374"/>
      <c r="O77" s="37"/>
      <c r="P77" s="37"/>
      <c r="Q77" s="37"/>
      <c r="R77" s="37"/>
      <c r="S77" s="37"/>
      <c r="T77" s="37"/>
      <c r="U77" s="36"/>
    </row>
    <row r="78" spans="2:21" x14ac:dyDescent="0.2">
      <c r="B78" s="35"/>
      <c r="C78" s="37"/>
      <c r="D78" s="37"/>
      <c r="E78" s="37"/>
      <c r="F78" s="37"/>
      <c r="G78" s="37"/>
      <c r="H78" s="37"/>
      <c r="I78" s="37"/>
      <c r="J78" s="37"/>
      <c r="K78" s="37"/>
      <c r="L78" s="37"/>
      <c r="M78" s="37"/>
      <c r="N78" s="37"/>
      <c r="O78" s="37"/>
      <c r="P78" s="37"/>
      <c r="Q78" s="37"/>
      <c r="R78" s="37"/>
      <c r="S78" s="37"/>
      <c r="T78" s="37"/>
      <c r="U78" s="36"/>
    </row>
    <row r="79" spans="2:21" x14ac:dyDescent="0.2">
      <c r="B79" s="35"/>
      <c r="C79" s="37"/>
      <c r="D79" s="37"/>
      <c r="E79" s="37"/>
      <c r="F79" s="37"/>
      <c r="G79" s="37"/>
      <c r="H79" s="37"/>
      <c r="I79" s="37"/>
      <c r="M79" s="37"/>
      <c r="N79" s="37"/>
      <c r="O79" s="37"/>
      <c r="P79" s="37"/>
      <c r="Q79" s="37"/>
      <c r="R79" s="37"/>
      <c r="S79" s="37"/>
      <c r="T79" s="37"/>
      <c r="U79" s="36"/>
    </row>
    <row r="80" spans="2:21" x14ac:dyDescent="0.2">
      <c r="B80" s="35"/>
      <c r="C80" s="37"/>
      <c r="D80" s="37"/>
      <c r="E80" s="37"/>
      <c r="F80" s="37"/>
      <c r="G80" s="37"/>
      <c r="H80" s="37"/>
      <c r="I80" s="37"/>
      <c r="J80" s="37"/>
      <c r="K80" s="37" t="s">
        <v>180</v>
      </c>
      <c r="L80" s="37" t="s">
        <v>12</v>
      </c>
      <c r="M80" s="37" t="s">
        <v>182</v>
      </c>
      <c r="N80" s="37"/>
      <c r="O80" s="37"/>
      <c r="P80" s="37"/>
      <c r="Q80" s="37"/>
      <c r="R80" s="37"/>
      <c r="S80" s="37"/>
      <c r="T80" s="37"/>
      <c r="U80" s="36"/>
    </row>
    <row r="81" spans="2:21" x14ac:dyDescent="0.2">
      <c r="B81" s="35"/>
      <c r="C81" s="37"/>
      <c r="D81" s="37"/>
      <c r="E81" s="37"/>
      <c r="F81" s="37"/>
      <c r="G81" s="37"/>
      <c r="H81" s="37"/>
      <c r="I81" s="37"/>
      <c r="J81" s="37"/>
      <c r="K81" s="37" t="str">
        <f>+Autodiagnóstico!E22</f>
        <v>Indicadores de Proceso
Logro: Servicios centrados en el usuario</v>
      </c>
      <c r="L81" s="37">
        <v>100</v>
      </c>
      <c r="M81" s="38">
        <f>+Autodiagnóstico!F22</f>
        <v>0</v>
      </c>
      <c r="N81" s="37"/>
      <c r="O81" s="37"/>
      <c r="P81" s="37"/>
      <c r="Q81" s="37"/>
      <c r="R81" s="37"/>
      <c r="S81" s="37"/>
      <c r="T81" s="37"/>
      <c r="U81" s="36"/>
    </row>
    <row r="82" spans="2:21" x14ac:dyDescent="0.2">
      <c r="B82" s="35"/>
      <c r="C82" s="37"/>
      <c r="D82" s="37"/>
      <c r="E82" s="37"/>
      <c r="F82" s="37"/>
      <c r="G82" s="37"/>
      <c r="H82" s="37"/>
      <c r="I82" s="37"/>
      <c r="J82" s="37"/>
      <c r="K82" s="37" t="str">
        <f>+Autodiagnóstico!E26</f>
        <v>Indicadores de Proceso
Logro: Sistema integrado de PQRD</v>
      </c>
      <c r="L82" s="37">
        <v>100</v>
      </c>
      <c r="M82" s="38">
        <f>+Autodiagnóstico!F26</f>
        <v>80</v>
      </c>
      <c r="N82" s="37"/>
      <c r="O82" s="37"/>
      <c r="P82" s="37"/>
      <c r="Q82" s="37"/>
      <c r="R82" s="37"/>
      <c r="S82" s="37"/>
      <c r="T82" s="37"/>
      <c r="U82" s="36"/>
    </row>
    <row r="83" spans="2:21" x14ac:dyDescent="0.2">
      <c r="B83" s="35"/>
      <c r="C83" s="37"/>
      <c r="D83" s="37"/>
      <c r="E83" s="37"/>
      <c r="F83" s="37"/>
      <c r="G83" s="37"/>
      <c r="H83" s="37"/>
      <c r="I83" s="37"/>
      <c r="J83" s="37"/>
      <c r="K83" s="37" t="str">
        <f>+Autodiagnóstico!E29</f>
        <v xml:space="preserve">Indicadores de Proceso
Logro: Trámites y servicios en línea </v>
      </c>
      <c r="L83" s="37">
        <v>100</v>
      </c>
      <c r="M83" s="37">
        <f>+Autodiagnóstico!F29</f>
        <v>44.5</v>
      </c>
      <c r="N83" s="37"/>
      <c r="O83" s="37"/>
      <c r="P83" s="37"/>
      <c r="Q83" s="37"/>
      <c r="R83" s="37"/>
      <c r="S83" s="37"/>
      <c r="T83" s="37"/>
      <c r="U83" s="36"/>
    </row>
    <row r="84" spans="2:21" x14ac:dyDescent="0.2">
      <c r="B84" s="35"/>
      <c r="C84" s="37"/>
      <c r="D84" s="37"/>
      <c r="E84" s="37"/>
      <c r="F84" s="37"/>
      <c r="G84" s="37"/>
      <c r="H84" s="37"/>
      <c r="I84" s="37"/>
      <c r="J84" s="37"/>
      <c r="K84" s="37" t="str">
        <f>+Autodiagnóstico!E31</f>
        <v>Indicadores de Resultado
TIC para Servicios</v>
      </c>
      <c r="L84" s="37">
        <v>100</v>
      </c>
      <c r="M84" s="38">
        <f>+Autodiagnóstico!F31</f>
        <v>1</v>
      </c>
      <c r="N84" s="37"/>
      <c r="O84" s="37"/>
      <c r="P84" s="37"/>
      <c r="Q84" s="37"/>
      <c r="R84" s="37"/>
      <c r="S84" s="37"/>
      <c r="T84" s="37"/>
      <c r="U84" s="36"/>
    </row>
    <row r="85" spans="2:21" x14ac:dyDescent="0.2">
      <c r="B85" s="35"/>
      <c r="C85" s="37"/>
      <c r="D85" s="37"/>
      <c r="E85" s="37"/>
      <c r="F85" s="37"/>
      <c r="G85" s="37"/>
      <c r="H85" s="37"/>
      <c r="I85" s="37"/>
      <c r="J85" s="37"/>
      <c r="K85" s="37"/>
      <c r="L85" s="37"/>
      <c r="M85" s="37"/>
      <c r="N85" s="37"/>
      <c r="O85" s="37"/>
      <c r="P85" s="37"/>
      <c r="Q85" s="37"/>
      <c r="R85" s="37"/>
      <c r="S85" s="37"/>
      <c r="T85" s="37"/>
      <c r="U85" s="36"/>
    </row>
    <row r="86" spans="2:21" x14ac:dyDescent="0.2">
      <c r="B86" s="35"/>
      <c r="C86" s="37"/>
      <c r="D86" s="37"/>
      <c r="E86" s="37"/>
      <c r="F86" s="37"/>
      <c r="G86" s="37"/>
      <c r="H86" s="37"/>
      <c r="I86" s="37"/>
      <c r="J86" s="37"/>
      <c r="K86" s="37"/>
      <c r="L86" s="37"/>
      <c r="M86" s="37"/>
      <c r="N86" s="37"/>
      <c r="O86" s="37"/>
      <c r="P86" s="37"/>
      <c r="Q86" s="37"/>
      <c r="R86" s="37"/>
      <c r="S86" s="37"/>
      <c r="T86" s="37"/>
      <c r="U86" s="36"/>
    </row>
    <row r="87" spans="2:21" x14ac:dyDescent="0.2">
      <c r="B87" s="35"/>
      <c r="C87" s="37"/>
      <c r="D87" s="37"/>
      <c r="E87" s="37"/>
      <c r="F87" s="37"/>
      <c r="G87" s="37"/>
      <c r="H87" s="37"/>
      <c r="I87" s="37"/>
      <c r="J87" s="37"/>
      <c r="K87" s="37"/>
      <c r="L87" s="37"/>
      <c r="M87" s="37"/>
      <c r="N87" s="37"/>
      <c r="O87" s="37"/>
      <c r="P87" s="37"/>
      <c r="Q87" s="37"/>
      <c r="R87" s="37"/>
      <c r="S87" s="37"/>
      <c r="T87" s="37"/>
      <c r="U87" s="36"/>
    </row>
    <row r="88" spans="2:21" x14ac:dyDescent="0.2">
      <c r="B88" s="35"/>
      <c r="C88" s="37"/>
      <c r="D88" s="37"/>
      <c r="E88" s="37"/>
      <c r="F88" s="37"/>
      <c r="G88" s="37"/>
      <c r="H88" s="37"/>
      <c r="I88" s="37"/>
      <c r="J88" s="37"/>
      <c r="K88" s="37"/>
      <c r="L88" s="37"/>
      <c r="M88" s="37"/>
      <c r="N88" s="37"/>
      <c r="O88" s="37"/>
      <c r="P88" s="37"/>
      <c r="Q88" s="37"/>
      <c r="R88" s="37"/>
      <c r="S88" s="37"/>
      <c r="T88" s="37"/>
      <c r="U88" s="36"/>
    </row>
    <row r="89" spans="2:21" x14ac:dyDescent="0.2">
      <c r="B89" s="35"/>
      <c r="C89" s="37"/>
      <c r="D89" s="37"/>
      <c r="E89" s="37"/>
      <c r="F89" s="37"/>
      <c r="G89" s="37"/>
      <c r="H89" s="37"/>
      <c r="I89" s="37"/>
      <c r="J89" s="37"/>
      <c r="K89" s="37"/>
      <c r="L89" s="37"/>
      <c r="M89" s="37"/>
      <c r="N89" s="37"/>
      <c r="O89" s="37"/>
      <c r="P89" s="37"/>
      <c r="Q89" s="37"/>
      <c r="R89" s="37"/>
      <c r="S89" s="37"/>
      <c r="T89" s="37"/>
      <c r="U89" s="36"/>
    </row>
    <row r="90" spans="2:21" x14ac:dyDescent="0.2">
      <c r="B90" s="35"/>
      <c r="C90" s="37"/>
      <c r="D90" s="37"/>
      <c r="E90" s="37"/>
      <c r="F90" s="37"/>
      <c r="G90" s="37"/>
      <c r="H90" s="37"/>
      <c r="I90" s="37"/>
      <c r="J90" s="37"/>
      <c r="K90" s="37"/>
      <c r="L90" s="37"/>
      <c r="M90" s="37"/>
      <c r="N90" s="37"/>
      <c r="O90" s="37"/>
      <c r="P90" s="37"/>
      <c r="Q90" s="37"/>
      <c r="R90" s="37"/>
      <c r="S90" s="37"/>
      <c r="T90" s="37"/>
      <c r="U90" s="36"/>
    </row>
    <row r="91" spans="2:21" x14ac:dyDescent="0.2">
      <c r="B91" s="35"/>
      <c r="C91" s="37"/>
      <c r="D91" s="37"/>
      <c r="E91" s="37"/>
      <c r="F91" s="37"/>
      <c r="G91" s="37"/>
      <c r="H91" s="37"/>
      <c r="I91" s="37"/>
      <c r="J91" s="37"/>
      <c r="K91" s="37"/>
      <c r="L91" s="37"/>
      <c r="M91" s="37"/>
      <c r="N91" s="37"/>
      <c r="O91" s="37"/>
      <c r="P91" s="37"/>
      <c r="Q91" s="37"/>
      <c r="R91" s="37"/>
      <c r="S91" s="37"/>
      <c r="T91" s="37"/>
      <c r="U91" s="36"/>
    </row>
    <row r="92" spans="2:21" x14ac:dyDescent="0.2">
      <c r="B92" s="35"/>
      <c r="C92" s="37"/>
      <c r="D92" s="37"/>
      <c r="E92" s="37"/>
      <c r="F92" s="37"/>
      <c r="G92" s="37"/>
      <c r="H92" s="37"/>
      <c r="I92" s="37"/>
      <c r="J92" s="37"/>
      <c r="K92" s="37"/>
      <c r="L92" s="37"/>
      <c r="M92" s="37"/>
      <c r="N92" s="37"/>
      <c r="O92" s="37"/>
      <c r="P92" s="37"/>
      <c r="Q92" s="37"/>
      <c r="R92" s="37"/>
      <c r="S92" s="37"/>
      <c r="T92" s="37"/>
      <c r="U92" s="36"/>
    </row>
    <row r="93" spans="2:21" x14ac:dyDescent="0.2">
      <c r="B93" s="35"/>
      <c r="C93" s="37"/>
      <c r="D93" s="37"/>
      <c r="E93" s="37"/>
      <c r="F93" s="37"/>
      <c r="G93" s="37"/>
      <c r="H93" s="37"/>
      <c r="I93" s="37"/>
      <c r="J93" s="37"/>
      <c r="K93" s="37"/>
      <c r="L93" s="37"/>
      <c r="M93" s="37"/>
      <c r="N93" s="37"/>
      <c r="O93" s="37"/>
      <c r="P93" s="37"/>
      <c r="Q93" s="37"/>
      <c r="R93" s="37"/>
      <c r="S93" s="37"/>
      <c r="T93" s="37"/>
      <c r="U93" s="36"/>
    </row>
    <row r="94" spans="2:21" x14ac:dyDescent="0.2">
      <c r="B94" s="35"/>
      <c r="C94" s="37"/>
      <c r="D94" s="37"/>
      <c r="E94" s="37"/>
      <c r="F94" s="37"/>
      <c r="G94" s="37"/>
      <c r="H94" s="37"/>
      <c r="I94" s="37"/>
      <c r="J94" s="37"/>
      <c r="K94" s="37"/>
      <c r="L94" s="37"/>
      <c r="M94" s="37"/>
      <c r="N94" s="37"/>
      <c r="O94" s="37"/>
      <c r="P94" s="37"/>
      <c r="Q94" s="37"/>
      <c r="R94" s="37"/>
      <c r="S94" s="37"/>
      <c r="T94" s="37"/>
      <c r="U94" s="36"/>
    </row>
    <row r="95" spans="2:21" x14ac:dyDescent="0.2">
      <c r="B95" s="35"/>
      <c r="C95" s="37"/>
      <c r="D95" s="37"/>
      <c r="E95" s="37"/>
      <c r="F95" s="37"/>
      <c r="G95" s="37"/>
      <c r="H95" s="37"/>
      <c r="I95" s="37"/>
      <c r="J95" s="37"/>
      <c r="K95" s="37"/>
      <c r="L95" s="37"/>
      <c r="M95" s="37"/>
      <c r="N95" s="37"/>
      <c r="O95" s="37"/>
      <c r="P95" s="37"/>
      <c r="Q95" s="37"/>
      <c r="R95" s="37"/>
      <c r="S95" s="37"/>
      <c r="T95" s="37"/>
      <c r="U95" s="36"/>
    </row>
    <row r="96" spans="2:21" x14ac:dyDescent="0.2">
      <c r="B96" s="35"/>
      <c r="C96" s="37"/>
      <c r="D96" s="37"/>
      <c r="E96" s="37"/>
      <c r="F96" s="37"/>
      <c r="G96" s="37"/>
      <c r="H96" s="37"/>
      <c r="I96" s="37"/>
      <c r="J96" s="37"/>
      <c r="K96" s="37"/>
      <c r="L96" s="37"/>
      <c r="M96" s="37"/>
      <c r="N96" s="37"/>
      <c r="O96" s="37"/>
      <c r="P96" s="37"/>
      <c r="Q96" s="37"/>
      <c r="R96" s="37"/>
      <c r="S96" s="37"/>
      <c r="T96" s="37"/>
      <c r="U96" s="36"/>
    </row>
    <row r="97" spans="2:21" x14ac:dyDescent="0.2">
      <c r="B97" s="35"/>
      <c r="C97" s="37"/>
      <c r="D97" s="37"/>
      <c r="E97" s="37"/>
      <c r="F97" s="37"/>
      <c r="G97" s="37"/>
      <c r="H97" s="37"/>
      <c r="I97" s="37"/>
      <c r="J97" s="37"/>
      <c r="K97" s="37"/>
      <c r="L97" s="37"/>
      <c r="M97" s="37"/>
      <c r="N97" s="37"/>
      <c r="O97" s="37"/>
      <c r="P97" s="37"/>
      <c r="Q97" s="37"/>
      <c r="R97" s="37"/>
      <c r="S97" s="37"/>
      <c r="T97" s="37"/>
      <c r="U97" s="36"/>
    </row>
    <row r="98" spans="2:21" x14ac:dyDescent="0.2">
      <c r="B98" s="35"/>
      <c r="C98" s="37"/>
      <c r="D98" s="37"/>
      <c r="E98" s="37"/>
      <c r="F98" s="37"/>
      <c r="G98" s="37"/>
      <c r="H98" s="37"/>
      <c r="I98" s="37"/>
      <c r="J98" s="37"/>
      <c r="K98" s="37"/>
      <c r="L98" s="37"/>
      <c r="M98" s="37"/>
      <c r="N98" s="37"/>
      <c r="O98" s="37"/>
      <c r="P98" s="37"/>
      <c r="Q98" s="37"/>
      <c r="R98" s="37"/>
      <c r="S98" s="37"/>
      <c r="T98" s="37"/>
      <c r="U98" s="36"/>
    </row>
    <row r="99" spans="2:21" x14ac:dyDescent="0.2">
      <c r="B99" s="35"/>
      <c r="C99" s="37"/>
      <c r="D99" s="37"/>
      <c r="E99" s="37"/>
      <c r="F99" s="37"/>
      <c r="G99" s="37"/>
      <c r="H99" s="37"/>
      <c r="I99" s="37"/>
      <c r="J99" s="37"/>
      <c r="K99" s="37"/>
      <c r="L99" s="37"/>
      <c r="M99" s="37"/>
      <c r="N99" s="37"/>
      <c r="O99" s="37"/>
      <c r="P99" s="37"/>
      <c r="Q99" s="37"/>
      <c r="R99" s="37"/>
      <c r="S99" s="37"/>
      <c r="T99" s="37"/>
      <c r="U99" s="36"/>
    </row>
    <row r="100" spans="2:21" x14ac:dyDescent="0.2">
      <c r="B100" s="35"/>
      <c r="C100" s="37"/>
      <c r="D100" s="37"/>
      <c r="E100" s="37"/>
      <c r="F100" s="37"/>
      <c r="G100" s="37"/>
      <c r="H100" s="37"/>
      <c r="I100" s="37"/>
      <c r="J100" s="37"/>
      <c r="K100" s="37"/>
      <c r="L100" s="37"/>
      <c r="M100" s="37"/>
      <c r="N100" s="37"/>
      <c r="O100" s="37"/>
      <c r="P100" s="37"/>
      <c r="Q100" s="37"/>
      <c r="R100" s="37"/>
      <c r="S100" s="37"/>
      <c r="T100" s="37"/>
      <c r="U100" s="36"/>
    </row>
    <row r="101" spans="2:21" x14ac:dyDescent="0.2">
      <c r="B101" s="35"/>
      <c r="C101" s="37"/>
      <c r="D101" s="37"/>
      <c r="E101" s="37"/>
      <c r="F101" s="37"/>
      <c r="G101" s="37"/>
      <c r="H101" s="37"/>
      <c r="I101" s="37"/>
      <c r="J101" s="37"/>
      <c r="K101" s="37"/>
      <c r="L101" s="37"/>
      <c r="M101" s="37"/>
      <c r="N101" s="37"/>
      <c r="O101" s="37"/>
      <c r="P101" s="37"/>
      <c r="Q101" s="37"/>
      <c r="R101" s="37"/>
      <c r="S101" s="37"/>
      <c r="T101" s="37"/>
      <c r="U101" s="36"/>
    </row>
    <row r="102" spans="2:21" x14ac:dyDescent="0.2">
      <c r="B102" s="35"/>
      <c r="C102" s="37"/>
      <c r="D102" s="37"/>
      <c r="E102" s="37"/>
      <c r="F102" s="37"/>
      <c r="G102" s="37"/>
      <c r="H102" s="37"/>
      <c r="I102" s="37"/>
      <c r="J102" s="37"/>
      <c r="K102" s="372" t="s">
        <v>183</v>
      </c>
      <c r="L102" s="372"/>
      <c r="M102" s="372"/>
      <c r="N102" s="372"/>
      <c r="O102" s="37"/>
      <c r="P102" s="37"/>
      <c r="Q102" s="37"/>
      <c r="R102" s="37"/>
      <c r="S102" s="37"/>
      <c r="T102" s="37"/>
      <c r="U102" s="36"/>
    </row>
    <row r="103" spans="2:21" ht="15" x14ac:dyDescent="0.25">
      <c r="B103" s="35"/>
      <c r="C103" s="37"/>
      <c r="D103" s="37"/>
      <c r="E103" s="37"/>
      <c r="F103" s="37"/>
      <c r="G103" s="37"/>
      <c r="H103" s="37"/>
      <c r="I103" s="37"/>
      <c r="J103" s="37"/>
      <c r="K103" s="374" t="str">
        <f>+Autodiagnóstico!C33</f>
        <v>TIC para la gestión</v>
      </c>
      <c r="L103" s="374">
        <f>+Autodiagnóstico!C59</f>
        <v>0</v>
      </c>
      <c r="M103" s="374"/>
      <c r="N103" s="374"/>
      <c r="O103" s="37"/>
      <c r="P103" s="37"/>
      <c r="Q103" s="37"/>
      <c r="R103" s="37"/>
      <c r="S103" s="37"/>
      <c r="T103" s="37"/>
      <c r="U103" s="36"/>
    </row>
    <row r="104" spans="2:21" x14ac:dyDescent="0.2">
      <c r="B104" s="35"/>
      <c r="C104" s="37"/>
      <c r="D104" s="37"/>
      <c r="E104" s="37"/>
      <c r="F104" s="37"/>
      <c r="G104" s="37"/>
      <c r="H104" s="37"/>
      <c r="I104" s="37"/>
      <c r="J104" s="37"/>
      <c r="K104" s="37"/>
      <c r="L104" s="37"/>
      <c r="M104" s="37"/>
      <c r="N104" s="37"/>
      <c r="O104" s="37"/>
      <c r="P104" s="37"/>
      <c r="Q104" s="37"/>
      <c r="R104" s="37"/>
      <c r="S104" s="37"/>
      <c r="T104" s="37"/>
      <c r="U104" s="36"/>
    </row>
    <row r="105" spans="2:21" x14ac:dyDescent="0.2">
      <c r="B105" s="35"/>
      <c r="C105" s="37"/>
      <c r="D105" s="37"/>
      <c r="E105" s="37"/>
      <c r="F105" s="37"/>
      <c r="G105" s="37"/>
      <c r="H105" s="37"/>
      <c r="I105" s="37"/>
      <c r="J105" s="37"/>
      <c r="K105" s="37"/>
      <c r="L105" s="37"/>
      <c r="M105" s="37"/>
      <c r="N105" s="37"/>
      <c r="O105" s="37"/>
      <c r="P105" s="37"/>
      <c r="Q105" s="37"/>
      <c r="R105" s="37"/>
      <c r="S105" s="37"/>
      <c r="T105" s="37"/>
      <c r="U105" s="36"/>
    </row>
    <row r="106" spans="2:21" x14ac:dyDescent="0.2">
      <c r="B106" s="35"/>
      <c r="C106" s="37"/>
      <c r="D106" s="37"/>
      <c r="E106" s="37"/>
      <c r="F106" s="37"/>
      <c r="G106" s="37"/>
      <c r="H106" s="37"/>
      <c r="I106" s="37"/>
      <c r="J106" s="37"/>
      <c r="K106" s="37" t="s">
        <v>184</v>
      </c>
      <c r="L106" s="37" t="s">
        <v>15</v>
      </c>
      <c r="M106" s="37" t="s">
        <v>11</v>
      </c>
      <c r="N106" s="37"/>
      <c r="O106" s="37"/>
      <c r="P106" s="37"/>
      <c r="Q106" s="37"/>
      <c r="R106" s="37"/>
      <c r="S106" s="37"/>
      <c r="T106" s="37"/>
      <c r="U106" s="36"/>
    </row>
    <row r="107" spans="2:21" x14ac:dyDescent="0.2">
      <c r="B107" s="35"/>
      <c r="C107" s="37"/>
      <c r="D107" s="37"/>
      <c r="E107" s="37"/>
      <c r="F107" s="37"/>
      <c r="G107" s="37"/>
      <c r="H107" s="37"/>
      <c r="I107" s="37"/>
      <c r="J107" s="37"/>
      <c r="K107" s="37" t="str">
        <f>+Autodiagnóstico!E33</f>
        <v>Indicadores de Proceso
Logro: Estrategia de TI</v>
      </c>
      <c r="L107" s="37">
        <v>100</v>
      </c>
      <c r="M107" s="37">
        <f>+Autodiagnóstico!F33</f>
        <v>1</v>
      </c>
      <c r="N107" s="37"/>
      <c r="O107" s="37"/>
      <c r="P107" s="37"/>
      <c r="Q107" s="37"/>
      <c r="R107" s="37"/>
      <c r="S107" s="37"/>
      <c r="T107" s="37"/>
      <c r="U107" s="36"/>
    </row>
    <row r="108" spans="2:21" ht="15" customHeight="1" x14ac:dyDescent="0.2">
      <c r="B108" s="35"/>
      <c r="C108" s="37"/>
      <c r="D108" s="37"/>
      <c r="E108" s="37"/>
      <c r="F108" s="37"/>
      <c r="G108" s="37"/>
      <c r="H108" s="37"/>
      <c r="I108" s="37"/>
      <c r="J108" s="37"/>
      <c r="K108" s="37" t="str">
        <f>+Autodiagnóstico!E38</f>
        <v>Indicadores de Proceso
Logro: Gobierno de TI</v>
      </c>
      <c r="L108" s="37">
        <v>100</v>
      </c>
      <c r="M108" s="37">
        <f>+Autodiagnóstico!F38</f>
        <v>1</v>
      </c>
      <c r="N108" s="37"/>
      <c r="O108" s="37"/>
      <c r="P108" s="37"/>
      <c r="Q108" s="37"/>
      <c r="R108" s="37"/>
      <c r="S108" s="37"/>
      <c r="T108" s="37"/>
      <c r="U108" s="36"/>
    </row>
    <row r="109" spans="2:21" x14ac:dyDescent="0.2">
      <c r="B109" s="35"/>
      <c r="C109" s="37"/>
      <c r="D109" s="37"/>
      <c r="E109" s="37"/>
      <c r="F109" s="37"/>
      <c r="G109" s="37"/>
      <c r="H109" s="37"/>
      <c r="I109" s="37"/>
      <c r="J109" s="37"/>
      <c r="K109" s="37" t="str">
        <f>+Autodiagnóstico!E42</f>
        <v>Indicadores de Proceso Logro: Información</v>
      </c>
      <c r="L109" s="37">
        <v>100</v>
      </c>
      <c r="M109" s="38">
        <f>+Autodiagnóstico!F42</f>
        <v>1</v>
      </c>
      <c r="N109" s="37"/>
      <c r="O109" s="37"/>
      <c r="P109" s="37"/>
      <c r="Q109" s="37"/>
      <c r="R109" s="37"/>
      <c r="S109" s="37"/>
      <c r="T109" s="37"/>
      <c r="U109" s="36"/>
    </row>
    <row r="110" spans="2:21" x14ac:dyDescent="0.2">
      <c r="B110" s="35"/>
      <c r="C110" s="37"/>
      <c r="D110" s="37"/>
      <c r="E110" s="37"/>
      <c r="F110" s="37"/>
      <c r="G110" s="37"/>
      <c r="H110" s="37"/>
      <c r="I110" s="37"/>
      <c r="J110" s="37"/>
      <c r="K110" s="37" t="str">
        <f>+Autodiagnóstico!E46</f>
        <v>Indicadores de Proceso
Logro: Sistemas de Información</v>
      </c>
      <c r="L110" s="37">
        <v>100</v>
      </c>
      <c r="M110" s="38">
        <f>+Autodiagnóstico!F46</f>
        <v>1</v>
      </c>
      <c r="N110" s="37"/>
      <c r="O110" s="37"/>
      <c r="P110" s="37"/>
      <c r="Q110" s="37"/>
      <c r="R110" s="37"/>
      <c r="S110" s="37"/>
      <c r="T110" s="37"/>
      <c r="U110" s="36"/>
    </row>
    <row r="111" spans="2:21" x14ac:dyDescent="0.2">
      <c r="B111" s="35"/>
      <c r="C111" s="37"/>
      <c r="D111" s="37"/>
      <c r="E111" s="37"/>
      <c r="F111" s="37"/>
      <c r="G111" s="37"/>
      <c r="H111" s="37"/>
      <c r="I111" s="37"/>
      <c r="J111" s="37"/>
      <c r="K111" s="37" t="str">
        <f>+Autodiagnóstico!E52</f>
        <v xml:space="preserve">Indicadores de Proceso  Logro: Servicios Tecnológicos
</v>
      </c>
      <c r="L111" s="37">
        <v>100</v>
      </c>
      <c r="M111" s="38">
        <f>+Autodiagnóstico!F52</f>
        <v>28.833333333333332</v>
      </c>
      <c r="N111" s="37"/>
      <c r="O111" s="37"/>
      <c r="P111" s="37"/>
      <c r="Q111" s="37"/>
      <c r="R111" s="37"/>
      <c r="S111" s="37"/>
      <c r="T111" s="37"/>
      <c r="U111" s="36"/>
    </row>
    <row r="112" spans="2:21" x14ac:dyDescent="0.2">
      <c r="B112" s="35"/>
      <c r="C112" s="37"/>
      <c r="D112" s="37"/>
      <c r="E112" s="37"/>
      <c r="F112" s="37"/>
      <c r="G112" s="37"/>
      <c r="H112" s="37"/>
      <c r="I112" s="37"/>
      <c r="J112" s="37"/>
      <c r="K112" s="37" t="str">
        <f>+Autodiagnóstico!E58</f>
        <v>Indicador de Proceso
Logro: Uso y Apropiación</v>
      </c>
      <c r="L112" s="37">
        <v>100</v>
      </c>
      <c r="M112" s="38">
        <f>+Autodiagnóstico!F58</f>
        <v>1</v>
      </c>
      <c r="N112" s="37"/>
      <c r="O112" s="37"/>
      <c r="P112" s="37"/>
      <c r="Q112" s="37"/>
      <c r="R112" s="37"/>
      <c r="S112" s="37"/>
      <c r="T112" s="37"/>
      <c r="U112" s="36"/>
    </row>
    <row r="113" spans="2:21" x14ac:dyDescent="0.2">
      <c r="B113" s="35"/>
      <c r="C113" s="37"/>
      <c r="D113" s="37"/>
      <c r="E113" s="37"/>
      <c r="F113" s="37"/>
      <c r="G113" s="37"/>
      <c r="H113" s="37"/>
      <c r="I113" s="37"/>
      <c r="J113" s="37"/>
      <c r="K113" s="37" t="str">
        <f>+Autodiagnóstico!E59</f>
        <v>Indicador de Proceso
Logro: Capacidades Institucionales</v>
      </c>
      <c r="L113" s="37">
        <v>100</v>
      </c>
      <c r="M113" s="38">
        <f>+Autodiagnóstico!F59</f>
        <v>0.66666666666666663</v>
      </c>
      <c r="N113" s="37"/>
      <c r="O113" s="37"/>
      <c r="P113" s="37"/>
      <c r="Q113" s="37"/>
      <c r="R113" s="37"/>
      <c r="S113" s="37"/>
      <c r="T113" s="37"/>
      <c r="U113" s="36"/>
    </row>
    <row r="114" spans="2:21" x14ac:dyDescent="0.2">
      <c r="B114" s="35"/>
      <c r="C114" s="37"/>
      <c r="D114" s="37"/>
      <c r="E114" s="37"/>
      <c r="F114" s="37"/>
      <c r="G114" s="37"/>
      <c r="H114" s="37"/>
      <c r="I114" s="37"/>
      <c r="J114" s="37"/>
      <c r="K114" s="37" t="str">
        <f>+Autodiagnóstico!E63</f>
        <v xml:space="preserve">Indicadores de resultado TIC para la Gestión </v>
      </c>
      <c r="L114" s="37">
        <v>100</v>
      </c>
      <c r="M114" s="38">
        <f>+Autodiagnóstico!F63</f>
        <v>27.333333333333332</v>
      </c>
      <c r="N114" s="37"/>
      <c r="O114" s="37"/>
      <c r="P114" s="37"/>
      <c r="Q114" s="37"/>
      <c r="R114" s="37"/>
      <c r="S114" s="37"/>
      <c r="T114" s="37"/>
      <c r="U114" s="36"/>
    </row>
    <row r="115" spans="2:21" x14ac:dyDescent="0.2">
      <c r="B115" s="35"/>
      <c r="C115" s="37"/>
      <c r="D115" s="37"/>
      <c r="E115" s="37"/>
      <c r="F115" s="37"/>
      <c r="G115" s="37"/>
      <c r="H115" s="37"/>
      <c r="I115" s="37"/>
      <c r="J115" s="37"/>
      <c r="K115" s="37"/>
      <c r="L115" s="37"/>
      <c r="M115" s="37"/>
      <c r="N115" s="37"/>
      <c r="O115" s="37"/>
      <c r="P115" s="37"/>
      <c r="Q115" s="37"/>
      <c r="R115" s="37"/>
      <c r="S115" s="37"/>
      <c r="T115" s="37"/>
      <c r="U115" s="36"/>
    </row>
    <row r="116" spans="2:21" x14ac:dyDescent="0.2">
      <c r="B116" s="35"/>
      <c r="C116" s="37"/>
      <c r="D116" s="37"/>
      <c r="E116" s="37"/>
      <c r="F116" s="37"/>
      <c r="G116" s="37"/>
      <c r="H116" s="37"/>
      <c r="I116" s="37"/>
      <c r="J116" s="37"/>
      <c r="K116" s="37"/>
      <c r="L116" s="37"/>
      <c r="M116" s="37"/>
      <c r="N116" s="37"/>
      <c r="O116" s="37"/>
      <c r="P116" s="37"/>
      <c r="Q116" s="37"/>
      <c r="R116" s="37"/>
      <c r="S116" s="37"/>
      <c r="T116" s="37"/>
      <c r="U116" s="36"/>
    </row>
    <row r="117" spans="2:21" x14ac:dyDescent="0.2">
      <c r="B117" s="35"/>
      <c r="C117" s="37"/>
      <c r="D117" s="37"/>
      <c r="E117" s="37"/>
      <c r="F117" s="37"/>
      <c r="G117" s="37"/>
      <c r="H117" s="37"/>
      <c r="I117" s="37"/>
      <c r="J117" s="37"/>
      <c r="K117" s="37"/>
      <c r="L117" s="37"/>
      <c r="M117" s="37"/>
      <c r="N117" s="37"/>
      <c r="O117" s="37"/>
      <c r="P117" s="37"/>
      <c r="Q117" s="37"/>
      <c r="R117" s="37"/>
      <c r="S117" s="37"/>
      <c r="T117" s="37"/>
      <c r="U117" s="36"/>
    </row>
    <row r="118" spans="2:21" x14ac:dyDescent="0.2">
      <c r="B118" s="35"/>
      <c r="C118" s="37"/>
      <c r="D118" s="37"/>
      <c r="E118" s="37"/>
      <c r="F118" s="37"/>
      <c r="G118" s="37"/>
      <c r="H118" s="37"/>
      <c r="I118" s="37"/>
      <c r="J118" s="37"/>
      <c r="K118" s="37"/>
      <c r="L118" s="37"/>
      <c r="M118" s="37"/>
      <c r="N118" s="37"/>
      <c r="O118" s="37"/>
      <c r="P118" s="37"/>
      <c r="Q118" s="37"/>
      <c r="R118" s="37"/>
      <c r="S118" s="37"/>
      <c r="T118" s="37"/>
      <c r="U118" s="36"/>
    </row>
    <row r="119" spans="2:21" x14ac:dyDescent="0.2">
      <c r="B119" s="35"/>
      <c r="C119" s="37"/>
      <c r="D119" s="37"/>
      <c r="E119" s="37"/>
      <c r="F119" s="37"/>
      <c r="G119" s="37"/>
      <c r="H119" s="37"/>
      <c r="I119" s="37"/>
      <c r="J119" s="37"/>
      <c r="K119" s="37"/>
      <c r="L119" s="37"/>
      <c r="M119" s="37"/>
      <c r="N119" s="37"/>
      <c r="O119" s="37"/>
      <c r="P119" s="37"/>
      <c r="Q119" s="37"/>
      <c r="R119" s="37"/>
      <c r="S119" s="37"/>
      <c r="T119" s="37"/>
      <c r="U119" s="36"/>
    </row>
    <row r="120" spans="2:21" x14ac:dyDescent="0.2">
      <c r="B120" s="35"/>
      <c r="C120" s="37"/>
      <c r="D120" s="37"/>
      <c r="E120" s="37"/>
      <c r="F120" s="37"/>
      <c r="G120" s="37"/>
      <c r="H120" s="37"/>
      <c r="I120" s="37"/>
      <c r="J120" s="37"/>
      <c r="K120" s="37"/>
      <c r="L120" s="37"/>
      <c r="M120" s="37"/>
      <c r="N120" s="37"/>
      <c r="O120" s="37"/>
      <c r="P120" s="37"/>
      <c r="Q120" s="37"/>
      <c r="R120" s="37"/>
      <c r="S120" s="37"/>
      <c r="T120" s="37"/>
      <c r="U120" s="36"/>
    </row>
    <row r="121" spans="2:21" x14ac:dyDescent="0.2">
      <c r="B121" s="35"/>
      <c r="C121" s="37"/>
      <c r="D121" s="37"/>
      <c r="E121" s="37"/>
      <c r="F121" s="37"/>
      <c r="G121" s="37"/>
      <c r="H121" s="37"/>
      <c r="I121" s="37"/>
      <c r="J121" s="37"/>
      <c r="K121" s="37"/>
      <c r="L121" s="37"/>
      <c r="M121" s="37"/>
      <c r="N121" s="37"/>
      <c r="O121" s="37"/>
      <c r="P121" s="37"/>
      <c r="Q121" s="37"/>
      <c r="R121" s="37"/>
      <c r="S121" s="37"/>
      <c r="T121" s="37"/>
      <c r="U121" s="36"/>
    </row>
    <row r="122" spans="2:21" x14ac:dyDescent="0.2">
      <c r="B122" s="35"/>
      <c r="C122" s="37"/>
      <c r="D122" s="37"/>
      <c r="E122" s="37"/>
      <c r="F122" s="37"/>
      <c r="G122" s="37"/>
      <c r="H122" s="37"/>
      <c r="I122" s="37"/>
      <c r="J122" s="37"/>
      <c r="K122" s="37"/>
      <c r="L122" s="37"/>
      <c r="M122" s="37"/>
      <c r="N122" s="37"/>
      <c r="O122" s="37"/>
      <c r="P122" s="37"/>
      <c r="Q122" s="37"/>
      <c r="R122" s="37"/>
      <c r="S122" s="37"/>
      <c r="T122" s="37"/>
      <c r="U122" s="36"/>
    </row>
    <row r="123" spans="2:21" x14ac:dyDescent="0.2">
      <c r="B123" s="35"/>
      <c r="C123" s="37"/>
      <c r="D123" s="37"/>
      <c r="E123" s="37"/>
      <c r="F123" s="37"/>
      <c r="G123" s="37"/>
      <c r="H123" s="37"/>
      <c r="I123" s="37"/>
      <c r="J123" s="37"/>
      <c r="K123" s="37"/>
      <c r="L123" s="37"/>
      <c r="M123" s="37"/>
      <c r="N123" s="37"/>
      <c r="O123" s="37"/>
      <c r="P123" s="37"/>
      <c r="Q123" s="37"/>
      <c r="R123" s="37"/>
      <c r="S123" s="37"/>
      <c r="T123" s="37"/>
      <c r="U123" s="36"/>
    </row>
    <row r="124" spans="2:21" x14ac:dyDescent="0.2">
      <c r="B124" s="35"/>
      <c r="C124" s="37"/>
      <c r="D124" s="37"/>
      <c r="E124" s="37"/>
      <c r="F124" s="37"/>
      <c r="G124" s="37"/>
      <c r="H124" s="37"/>
      <c r="I124" s="37"/>
      <c r="J124" s="37"/>
      <c r="K124" s="37"/>
      <c r="L124" s="37"/>
      <c r="M124" s="37"/>
      <c r="N124" s="37"/>
      <c r="O124" s="37"/>
      <c r="P124" s="37"/>
      <c r="Q124" s="37"/>
      <c r="R124" s="37"/>
      <c r="S124" s="37"/>
      <c r="T124" s="37"/>
      <c r="U124" s="36"/>
    </row>
    <row r="125" spans="2:21" x14ac:dyDescent="0.2">
      <c r="B125" s="35"/>
      <c r="C125" s="37"/>
      <c r="D125" s="37"/>
      <c r="E125" s="37"/>
      <c r="F125" s="37"/>
      <c r="G125" s="37"/>
      <c r="H125" s="37"/>
      <c r="I125" s="37"/>
      <c r="J125" s="37"/>
      <c r="K125" s="37"/>
      <c r="L125" s="37"/>
      <c r="M125" s="37"/>
      <c r="N125" s="37"/>
      <c r="O125" s="37"/>
      <c r="P125" s="37"/>
      <c r="Q125" s="37"/>
      <c r="R125" s="37"/>
      <c r="S125" s="37"/>
      <c r="T125" s="37"/>
      <c r="U125" s="36"/>
    </row>
    <row r="126" spans="2:21" x14ac:dyDescent="0.2">
      <c r="B126" s="35"/>
      <c r="C126" s="37"/>
      <c r="D126" s="37"/>
      <c r="E126" s="37"/>
      <c r="F126" s="37"/>
      <c r="G126" s="37"/>
      <c r="H126" s="37"/>
      <c r="I126" s="37"/>
      <c r="J126" s="37"/>
      <c r="K126" s="37"/>
      <c r="L126" s="37"/>
      <c r="M126" s="37"/>
      <c r="N126" s="37"/>
      <c r="O126" s="37"/>
      <c r="P126" s="37"/>
      <c r="Q126" s="37"/>
      <c r="R126" s="37"/>
      <c r="S126" s="37"/>
      <c r="T126" s="37"/>
      <c r="U126" s="36"/>
    </row>
    <row r="127" spans="2:21" x14ac:dyDescent="0.2">
      <c r="B127" s="35"/>
      <c r="C127" s="37"/>
      <c r="D127" s="37"/>
      <c r="E127" s="37"/>
      <c r="F127" s="37"/>
      <c r="G127" s="37"/>
      <c r="H127" s="37"/>
      <c r="I127" s="37"/>
      <c r="J127" s="37"/>
      <c r="K127" s="37"/>
      <c r="L127" s="37"/>
      <c r="M127" s="37"/>
      <c r="N127" s="37"/>
      <c r="O127" s="37"/>
      <c r="P127" s="37"/>
      <c r="Q127" s="37"/>
      <c r="R127" s="37"/>
      <c r="S127" s="37"/>
      <c r="T127" s="37"/>
      <c r="U127" s="36"/>
    </row>
    <row r="128" spans="2:21" x14ac:dyDescent="0.2">
      <c r="B128" s="35"/>
      <c r="C128" s="37"/>
      <c r="D128" s="37"/>
      <c r="E128" s="37"/>
      <c r="F128" s="37"/>
      <c r="G128" s="37"/>
      <c r="H128" s="37"/>
      <c r="I128" s="37"/>
      <c r="J128" s="37"/>
      <c r="K128" s="37"/>
      <c r="L128" s="37"/>
      <c r="M128" s="37"/>
      <c r="N128" s="37"/>
      <c r="O128" s="37"/>
      <c r="P128" s="37"/>
      <c r="Q128" s="37"/>
      <c r="R128" s="37"/>
      <c r="S128" s="37"/>
      <c r="T128" s="37"/>
      <c r="U128" s="36"/>
    </row>
    <row r="129" spans="2:21" x14ac:dyDescent="0.2">
      <c r="B129" s="35"/>
      <c r="C129" s="37"/>
      <c r="D129" s="37"/>
      <c r="E129" s="37"/>
      <c r="F129" s="37"/>
      <c r="G129" s="37"/>
      <c r="H129" s="37"/>
      <c r="I129" s="37"/>
      <c r="J129" s="37"/>
      <c r="K129" s="372" t="s">
        <v>185</v>
      </c>
      <c r="L129" s="372"/>
      <c r="M129" s="372"/>
      <c r="N129" s="372"/>
      <c r="O129" s="37"/>
      <c r="P129" s="37"/>
      <c r="Q129" s="37"/>
      <c r="R129" s="37"/>
      <c r="S129" s="37"/>
      <c r="T129" s="37"/>
      <c r="U129" s="36"/>
    </row>
    <row r="130" spans="2:21" ht="15" x14ac:dyDescent="0.25">
      <c r="B130" s="35"/>
      <c r="C130" s="37"/>
      <c r="D130" s="37"/>
      <c r="E130" s="37"/>
      <c r="F130" s="37"/>
      <c r="G130" s="37"/>
      <c r="H130" s="37"/>
      <c r="I130" s="37"/>
      <c r="J130" s="37"/>
      <c r="K130" s="374" t="str">
        <f>+Autodiagnóstico!C69</f>
        <v xml:space="preserve">Seguridad y privacidad de la información </v>
      </c>
      <c r="L130" s="374">
        <f>+Autodiagnóstico!C86</f>
        <v>0</v>
      </c>
      <c r="M130" s="374"/>
      <c r="N130" s="374"/>
      <c r="O130" s="37"/>
      <c r="P130" s="37"/>
      <c r="Q130" s="37"/>
      <c r="R130" s="37"/>
      <c r="S130" s="37"/>
      <c r="T130" s="37"/>
      <c r="U130" s="36"/>
    </row>
    <row r="131" spans="2:21" x14ac:dyDescent="0.2">
      <c r="B131" s="35"/>
      <c r="C131" s="37"/>
      <c r="D131" s="37"/>
      <c r="E131" s="37"/>
      <c r="F131" s="37"/>
      <c r="G131" s="37"/>
      <c r="H131" s="37"/>
      <c r="I131" s="37"/>
      <c r="J131" s="37"/>
      <c r="K131" s="37"/>
      <c r="L131" s="37"/>
      <c r="M131" s="37"/>
      <c r="N131" s="37"/>
      <c r="O131" s="37"/>
      <c r="P131" s="37"/>
      <c r="Q131" s="37"/>
      <c r="R131" s="37"/>
      <c r="S131" s="37"/>
      <c r="T131" s="37"/>
      <c r="U131" s="36"/>
    </row>
    <row r="132" spans="2:21" x14ac:dyDescent="0.2">
      <c r="B132" s="35"/>
      <c r="C132" s="37"/>
      <c r="D132" s="37"/>
      <c r="E132" s="37"/>
      <c r="F132" s="37"/>
      <c r="G132" s="37"/>
      <c r="H132" s="37"/>
      <c r="I132" s="37"/>
      <c r="J132" s="37"/>
      <c r="K132" s="37"/>
      <c r="L132" s="37"/>
      <c r="M132" s="37"/>
      <c r="N132" s="37"/>
      <c r="O132" s="37"/>
      <c r="P132" s="37"/>
      <c r="Q132" s="37"/>
      <c r="R132" s="37"/>
      <c r="S132" s="37"/>
      <c r="T132" s="37"/>
      <c r="U132" s="36"/>
    </row>
    <row r="133" spans="2:21" x14ac:dyDescent="0.2">
      <c r="B133" s="35"/>
      <c r="C133" s="37"/>
      <c r="D133" s="37"/>
      <c r="E133" s="37"/>
      <c r="F133" s="37"/>
      <c r="G133" s="37"/>
      <c r="H133" s="37"/>
      <c r="I133" s="37"/>
      <c r="J133" s="37"/>
      <c r="K133" s="37" t="s">
        <v>186</v>
      </c>
      <c r="L133" s="37" t="s">
        <v>15</v>
      </c>
      <c r="M133" s="37" t="s">
        <v>11</v>
      </c>
      <c r="N133" s="37"/>
      <c r="O133" s="37"/>
      <c r="P133" s="37"/>
      <c r="Q133" s="37"/>
      <c r="R133" s="37"/>
      <c r="S133" s="37"/>
      <c r="T133" s="37"/>
      <c r="U133" s="36"/>
    </row>
    <row r="134" spans="2:21" x14ac:dyDescent="0.2">
      <c r="B134" s="35"/>
      <c r="C134" s="37"/>
      <c r="D134" s="37"/>
      <c r="E134" s="37"/>
      <c r="F134" s="37"/>
      <c r="G134" s="37"/>
      <c r="H134" s="37"/>
      <c r="I134" s="37"/>
      <c r="J134" s="37"/>
      <c r="K134" s="37" t="str">
        <f>+Autodiagnóstico!E69</f>
        <v>Indicadores de Proceso
Logro: Definición del marco de seguridad y privacidad de la información y de los sistemas de información</v>
      </c>
      <c r="L134" s="37">
        <v>100</v>
      </c>
      <c r="M134" s="38">
        <f>+Autodiagnóstico!F69</f>
        <v>45.166666666666664</v>
      </c>
      <c r="N134" s="37"/>
      <c r="O134" s="37"/>
      <c r="P134" s="37"/>
      <c r="Q134" s="37"/>
      <c r="R134" s="37"/>
      <c r="S134" s="37"/>
      <c r="T134" s="37"/>
      <c r="U134" s="36"/>
    </row>
    <row r="135" spans="2:21" x14ac:dyDescent="0.2">
      <c r="B135" s="35"/>
      <c r="C135" s="37"/>
      <c r="D135" s="37"/>
      <c r="E135" s="37"/>
      <c r="F135" s="37"/>
      <c r="G135" s="37"/>
      <c r="H135" s="37"/>
      <c r="I135" s="37"/>
      <c r="J135" s="37"/>
      <c r="K135" s="37" t="str">
        <f>+Autodiagnóstico!E80</f>
        <v>Indicadores de Proceso
Logro: Plan de seguridad y privacidad de la información y de los sistemas de información</v>
      </c>
      <c r="L135" s="37">
        <v>100</v>
      </c>
      <c r="M135" s="38">
        <f>+Autodiagnóstico!F80</f>
        <v>1</v>
      </c>
      <c r="N135" s="37"/>
      <c r="O135" s="37"/>
      <c r="P135" s="37"/>
      <c r="Q135" s="37"/>
      <c r="R135" s="37"/>
      <c r="S135" s="37"/>
      <c r="T135" s="37"/>
      <c r="U135" s="36"/>
    </row>
    <row r="136" spans="2:21" x14ac:dyDescent="0.2">
      <c r="B136" s="35"/>
      <c r="C136" s="37"/>
      <c r="D136" s="37"/>
      <c r="E136" s="37"/>
      <c r="F136" s="37"/>
      <c r="G136" s="37"/>
      <c r="H136" s="37"/>
      <c r="I136" s="37"/>
      <c r="J136" s="37"/>
      <c r="K136" s="37" t="str">
        <f>+Autodiagnóstico!E83</f>
        <v>Indicadores de Proceso Logro: Monitoreo y mejoramiento continuo</v>
      </c>
      <c r="L136" s="37">
        <v>100</v>
      </c>
      <c r="M136" s="38">
        <f>+Autodiagnóstico!F83</f>
        <v>1</v>
      </c>
      <c r="N136" s="37"/>
      <c r="O136" s="37"/>
      <c r="P136" s="37"/>
      <c r="Q136" s="37"/>
      <c r="R136" s="37"/>
      <c r="S136" s="37"/>
      <c r="T136" s="37"/>
      <c r="U136" s="36"/>
    </row>
    <row r="137" spans="2:21" x14ac:dyDescent="0.2">
      <c r="B137" s="35"/>
      <c r="C137" s="37"/>
      <c r="D137" s="37"/>
      <c r="E137" s="37"/>
      <c r="F137" s="37"/>
      <c r="G137" s="37"/>
      <c r="H137" s="37"/>
      <c r="I137" s="37"/>
      <c r="J137" s="37"/>
      <c r="K137" s="37" t="str">
        <f>+Autodiagnóstico!E90</f>
        <v>Indicadores de resultado Seguridad y Privacidad de la Información</v>
      </c>
      <c r="L137" s="37">
        <v>100</v>
      </c>
      <c r="M137" s="38">
        <f>+Autodiagnóstico!F90</f>
        <v>17.333333333333332</v>
      </c>
      <c r="N137" s="37"/>
      <c r="O137" s="37"/>
      <c r="P137" s="37"/>
      <c r="Q137" s="37"/>
      <c r="R137" s="37"/>
      <c r="S137" s="37"/>
      <c r="T137" s="37"/>
      <c r="U137" s="36"/>
    </row>
    <row r="138" spans="2:21" x14ac:dyDescent="0.2">
      <c r="B138" s="35"/>
      <c r="C138" s="37"/>
      <c r="D138" s="37"/>
      <c r="E138" s="37"/>
      <c r="F138" s="37"/>
      <c r="G138" s="37"/>
      <c r="H138" s="37"/>
      <c r="I138" s="37"/>
      <c r="J138" s="37"/>
      <c r="K138" s="37"/>
      <c r="L138" s="37"/>
      <c r="M138" s="37"/>
      <c r="N138" s="37"/>
      <c r="O138" s="37"/>
      <c r="P138" s="37"/>
      <c r="Q138" s="37"/>
      <c r="R138" s="37"/>
      <c r="S138" s="37"/>
      <c r="T138" s="37"/>
      <c r="U138" s="36"/>
    </row>
    <row r="139" spans="2:21" x14ac:dyDescent="0.2">
      <c r="B139" s="35"/>
      <c r="C139" s="37"/>
      <c r="D139" s="37"/>
      <c r="E139" s="37"/>
      <c r="F139" s="37"/>
      <c r="G139" s="37"/>
      <c r="H139" s="37"/>
      <c r="I139" s="37"/>
      <c r="J139" s="37"/>
      <c r="K139" s="37"/>
      <c r="L139" s="37"/>
      <c r="M139" s="37"/>
      <c r="N139" s="37"/>
      <c r="O139" s="37"/>
      <c r="P139" s="37"/>
      <c r="Q139" s="37"/>
      <c r="R139" s="37"/>
      <c r="S139" s="37"/>
      <c r="T139" s="37"/>
      <c r="U139" s="36"/>
    </row>
    <row r="140" spans="2:21" x14ac:dyDescent="0.2">
      <c r="B140" s="35"/>
      <c r="C140" s="37"/>
      <c r="D140" s="37"/>
      <c r="E140" s="37"/>
      <c r="F140" s="37"/>
      <c r="G140" s="37"/>
      <c r="H140" s="37"/>
      <c r="I140" s="37"/>
      <c r="J140" s="37"/>
      <c r="K140" s="37"/>
      <c r="L140" s="37"/>
      <c r="M140" s="37"/>
      <c r="N140" s="37"/>
      <c r="O140" s="37"/>
      <c r="P140" s="37"/>
      <c r="Q140" s="37"/>
      <c r="R140" s="37"/>
      <c r="S140" s="37"/>
      <c r="T140" s="37"/>
      <c r="U140" s="36"/>
    </row>
    <row r="141" spans="2:21" x14ac:dyDescent="0.2">
      <c r="B141" s="35"/>
      <c r="C141" s="37"/>
      <c r="D141" s="37"/>
      <c r="E141" s="37"/>
      <c r="F141" s="37"/>
      <c r="G141" s="37"/>
      <c r="H141" s="37"/>
      <c r="I141" s="37"/>
      <c r="J141" s="37"/>
      <c r="K141" s="37"/>
      <c r="L141" s="37"/>
      <c r="M141" s="37"/>
      <c r="N141" s="37"/>
      <c r="O141" s="37"/>
      <c r="P141" s="37"/>
      <c r="Q141" s="37"/>
      <c r="R141" s="37"/>
      <c r="S141" s="37"/>
      <c r="T141" s="37"/>
      <c r="U141" s="36"/>
    </row>
    <row r="142" spans="2:21" x14ac:dyDescent="0.2">
      <c r="B142" s="35"/>
      <c r="C142" s="37"/>
      <c r="D142" s="37"/>
      <c r="E142" s="37"/>
      <c r="F142" s="37"/>
      <c r="G142" s="37"/>
      <c r="H142" s="37"/>
      <c r="I142" s="37"/>
      <c r="J142" s="37"/>
      <c r="K142" s="37"/>
      <c r="L142" s="37"/>
      <c r="M142" s="37"/>
      <c r="N142" s="37"/>
      <c r="O142" s="37"/>
      <c r="P142" s="37"/>
      <c r="Q142" s="37"/>
      <c r="R142" s="37"/>
      <c r="S142" s="37"/>
      <c r="T142" s="37"/>
      <c r="U142" s="36"/>
    </row>
    <row r="143" spans="2:21" x14ac:dyDescent="0.2">
      <c r="B143" s="35"/>
      <c r="C143" s="37"/>
      <c r="D143" s="37"/>
      <c r="E143" s="37"/>
      <c r="F143" s="37"/>
      <c r="G143" s="37"/>
      <c r="H143" s="37"/>
      <c r="I143" s="37"/>
      <c r="J143" s="37"/>
      <c r="K143" s="37"/>
      <c r="L143" s="37"/>
      <c r="M143" s="37"/>
      <c r="N143" s="37"/>
      <c r="O143" s="37"/>
      <c r="P143" s="37"/>
      <c r="Q143" s="37"/>
      <c r="R143" s="37"/>
      <c r="S143" s="37"/>
      <c r="T143" s="37"/>
      <c r="U143" s="36"/>
    </row>
    <row r="144" spans="2:21" x14ac:dyDescent="0.2">
      <c r="B144" s="35"/>
      <c r="C144" s="37"/>
      <c r="D144" s="37"/>
      <c r="E144" s="37"/>
      <c r="F144" s="37"/>
      <c r="G144" s="37"/>
      <c r="H144" s="37"/>
      <c r="I144" s="37"/>
      <c r="J144" s="37"/>
      <c r="K144" s="37"/>
      <c r="L144" s="37"/>
      <c r="M144" s="37"/>
      <c r="N144" s="37"/>
      <c r="O144" s="37"/>
      <c r="P144" s="37"/>
      <c r="Q144" s="37"/>
      <c r="R144" s="37"/>
      <c r="S144" s="37"/>
      <c r="T144" s="37"/>
      <c r="U144" s="36"/>
    </row>
    <row r="145" spans="2:21" x14ac:dyDescent="0.2">
      <c r="B145" s="35"/>
      <c r="C145" s="37"/>
      <c r="D145" s="37"/>
      <c r="E145" s="37"/>
      <c r="F145" s="37"/>
      <c r="G145" s="37"/>
      <c r="H145" s="37"/>
      <c r="I145" s="37"/>
      <c r="J145" s="37"/>
      <c r="K145" s="37"/>
      <c r="L145" s="37"/>
      <c r="M145" s="37"/>
      <c r="N145" s="37"/>
      <c r="O145" s="37"/>
      <c r="P145" s="37"/>
      <c r="Q145" s="37"/>
      <c r="R145" s="37"/>
      <c r="S145" s="37"/>
      <c r="T145" s="37"/>
      <c r="U145" s="36"/>
    </row>
    <row r="146" spans="2:21" x14ac:dyDescent="0.2">
      <c r="B146" s="35"/>
      <c r="C146" s="37"/>
      <c r="D146" s="37"/>
      <c r="E146" s="37"/>
      <c r="F146" s="37"/>
      <c r="G146" s="37"/>
      <c r="H146" s="37"/>
      <c r="I146" s="37"/>
      <c r="J146" s="37"/>
      <c r="K146" s="37"/>
      <c r="L146" s="37"/>
      <c r="M146" s="37"/>
      <c r="N146" s="37"/>
      <c r="O146" s="37"/>
      <c r="P146" s="37"/>
      <c r="Q146" s="37"/>
      <c r="R146" s="37"/>
      <c r="S146" s="37"/>
      <c r="T146" s="37"/>
      <c r="U146" s="36"/>
    </row>
    <row r="147" spans="2:21" x14ac:dyDescent="0.2">
      <c r="B147" s="35"/>
      <c r="C147" s="37"/>
      <c r="D147" s="37"/>
      <c r="E147" s="37"/>
      <c r="F147" s="37"/>
      <c r="G147" s="37"/>
      <c r="H147" s="37"/>
      <c r="I147" s="37"/>
      <c r="J147" s="37"/>
      <c r="K147" s="37"/>
      <c r="L147" s="37"/>
      <c r="M147" s="37"/>
      <c r="N147" s="37"/>
      <c r="O147" s="37"/>
      <c r="P147" s="37"/>
      <c r="Q147" s="37"/>
      <c r="R147" s="37"/>
      <c r="S147" s="37"/>
      <c r="T147" s="37"/>
      <c r="U147" s="36"/>
    </row>
    <row r="148" spans="2:21" x14ac:dyDescent="0.2">
      <c r="B148" s="35"/>
      <c r="C148" s="37"/>
      <c r="D148" s="37"/>
      <c r="E148" s="37"/>
      <c r="F148" s="37"/>
      <c r="G148" s="37"/>
      <c r="H148" s="37"/>
      <c r="I148" s="37"/>
      <c r="J148" s="37"/>
      <c r="K148" s="37"/>
      <c r="L148" s="37"/>
      <c r="M148" s="37"/>
      <c r="N148" s="37"/>
      <c r="O148" s="37"/>
      <c r="P148" s="37"/>
      <c r="Q148" s="37"/>
      <c r="R148" s="37"/>
      <c r="S148" s="37"/>
      <c r="T148" s="37"/>
      <c r="U148" s="36"/>
    </row>
    <row r="149" spans="2:21" x14ac:dyDescent="0.2">
      <c r="B149" s="35"/>
      <c r="C149" s="37"/>
      <c r="D149" s="37"/>
      <c r="E149" s="37"/>
      <c r="F149" s="37"/>
      <c r="G149" s="37"/>
      <c r="H149" s="37"/>
      <c r="I149" s="37"/>
      <c r="J149" s="37"/>
      <c r="K149" s="37"/>
      <c r="L149" s="37"/>
      <c r="M149" s="37"/>
      <c r="N149" s="37"/>
      <c r="O149" s="37"/>
      <c r="P149" s="37"/>
      <c r="Q149" s="37"/>
      <c r="R149" s="37"/>
      <c r="S149" s="37"/>
      <c r="T149" s="37"/>
      <c r="U149" s="36"/>
    </row>
    <row r="150" spans="2:21" x14ac:dyDescent="0.2">
      <c r="B150" s="35"/>
      <c r="C150" s="37"/>
      <c r="D150" s="37"/>
      <c r="E150" s="37"/>
      <c r="F150" s="37"/>
      <c r="G150" s="37"/>
      <c r="H150" s="37"/>
      <c r="I150" s="37"/>
      <c r="J150" s="37"/>
      <c r="K150" s="37"/>
      <c r="L150" s="37"/>
      <c r="M150" s="37"/>
      <c r="N150" s="37"/>
      <c r="O150" s="37"/>
      <c r="P150" s="37"/>
      <c r="Q150" s="37"/>
      <c r="R150" s="37"/>
      <c r="S150" s="37"/>
      <c r="T150" s="37"/>
      <c r="U150" s="36"/>
    </row>
    <row r="151" spans="2:21" x14ac:dyDescent="0.2">
      <c r="B151" s="35"/>
      <c r="C151" s="37"/>
      <c r="D151" s="37"/>
      <c r="E151" s="37"/>
      <c r="F151" s="37"/>
      <c r="G151" s="37"/>
      <c r="H151" s="37"/>
      <c r="I151" s="37"/>
      <c r="J151" s="37"/>
      <c r="K151" s="37"/>
      <c r="L151" s="37"/>
      <c r="M151" s="37"/>
      <c r="N151" s="37"/>
      <c r="O151" s="37"/>
      <c r="P151" s="37"/>
      <c r="Q151" s="37"/>
      <c r="R151" s="37"/>
      <c r="S151" s="37"/>
      <c r="T151" s="37"/>
      <c r="U151" s="36"/>
    </row>
    <row r="152" spans="2:21" x14ac:dyDescent="0.2">
      <c r="B152" s="35"/>
      <c r="C152" s="37"/>
      <c r="D152" s="37"/>
      <c r="E152" s="37"/>
      <c r="F152" s="37"/>
      <c r="G152" s="37"/>
      <c r="H152" s="37"/>
      <c r="I152" s="37"/>
      <c r="J152" s="37"/>
      <c r="K152" s="37"/>
      <c r="L152" s="37"/>
      <c r="M152" s="37"/>
      <c r="N152" s="37"/>
      <c r="O152" s="37"/>
      <c r="P152" s="37"/>
      <c r="Q152" s="37"/>
      <c r="R152" s="37"/>
      <c r="S152" s="37"/>
      <c r="T152" s="37"/>
      <c r="U152" s="36"/>
    </row>
    <row r="153" spans="2:21" ht="15" thickBot="1" x14ac:dyDescent="0.25">
      <c r="B153" s="40"/>
      <c r="C153" s="41"/>
      <c r="D153" s="41"/>
      <c r="E153" s="41"/>
      <c r="F153" s="41"/>
      <c r="G153" s="41"/>
      <c r="H153" s="41"/>
      <c r="I153" s="41"/>
      <c r="J153" s="41"/>
      <c r="K153" s="41"/>
      <c r="L153" s="41"/>
      <c r="M153" s="41"/>
      <c r="N153" s="41"/>
      <c r="O153" s="41"/>
      <c r="P153" s="41"/>
      <c r="Q153" s="41"/>
      <c r="R153" s="41"/>
      <c r="S153" s="41"/>
      <c r="T153" s="41"/>
      <c r="U153" s="42"/>
    </row>
    <row r="154" spans="2:21" x14ac:dyDescent="0.2"/>
    <row r="155" spans="2:21" x14ac:dyDescent="0.2"/>
    <row r="156" spans="2:21" x14ac:dyDescent="0.2"/>
    <row r="157" spans="2:21" x14ac:dyDescent="0.2">
      <c r="C157" s="43"/>
      <c r="D157" s="44"/>
      <c r="E157" s="44"/>
      <c r="F157" s="44"/>
      <c r="O157" s="45"/>
      <c r="P157" s="46"/>
    </row>
    <row r="158" spans="2:21" x14ac:dyDescent="0.2">
      <c r="O158" s="45"/>
      <c r="P158" s="46"/>
    </row>
    <row r="159" spans="2:21" x14ac:dyDescent="0.2">
      <c r="O159" s="45"/>
      <c r="P159" s="46"/>
    </row>
    <row r="160" spans="2:21" x14ac:dyDescent="0.2"/>
    <row r="161" spans="11:12" ht="18" x14ac:dyDescent="0.25">
      <c r="K161" s="373" t="s">
        <v>32</v>
      </c>
      <c r="L161" s="373"/>
    </row>
    <row r="162" spans="11:12" x14ac:dyDescent="0.2"/>
    <row r="163" spans="11:12" x14ac:dyDescent="0.2"/>
    <row r="164" spans="11:12" x14ac:dyDescent="0.2"/>
    <row r="165" spans="11:12" hidden="1" x14ac:dyDescent="0.2"/>
    <row r="166" spans="11:12" hidden="1" x14ac:dyDescent="0.2"/>
    <row r="167" spans="11:12" hidden="1" x14ac:dyDescent="0.2"/>
    <row r="168" spans="11:12" hidden="1" x14ac:dyDescent="0.2"/>
    <row r="169" spans="11:12" hidden="1" x14ac:dyDescent="0.2"/>
    <row r="170" spans="11:12" hidden="1" x14ac:dyDescent="0.2"/>
    <row r="171" spans="11:12" hidden="1" x14ac:dyDescent="0.2"/>
    <row r="172" spans="11:12" hidden="1" x14ac:dyDescent="0.2"/>
    <row r="173" spans="11:12" hidden="1" x14ac:dyDescent="0.2"/>
    <row r="174" spans="11:12" hidden="1" x14ac:dyDescent="0.2"/>
    <row r="175" spans="11:12" hidden="1" x14ac:dyDescent="0.2"/>
    <row r="176" spans="11:12"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sheetData>
  <mergeCells count="10">
    <mergeCell ref="C3:T3"/>
    <mergeCell ref="K53:N53"/>
    <mergeCell ref="K161:L161"/>
    <mergeCell ref="K54:N54"/>
    <mergeCell ref="K76:N76"/>
    <mergeCell ref="K77:N77"/>
    <mergeCell ref="K102:N102"/>
    <mergeCell ref="K103:N103"/>
    <mergeCell ref="K129:N129"/>
    <mergeCell ref="K130:N1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149"/>
  <sheetViews>
    <sheetView showGridLines="0" topLeftCell="E5" zoomScale="130" zoomScaleNormal="130" zoomScalePageLayoutView="90" workbookViewId="0">
      <pane ySplit="2" topLeftCell="A51" activePane="bottomLeft" state="frozen"/>
      <selection activeCell="E5" sqref="E5"/>
      <selection pane="bottomLeft" activeCell="E51" sqref="E51"/>
    </sheetView>
  </sheetViews>
  <sheetFormatPr baseColWidth="10" defaultColWidth="11.42578125" defaultRowHeight="15" zeroHeight="1" x14ac:dyDescent="0.25"/>
  <cols>
    <col min="1" max="1" width="1.42578125" style="1" customWidth="1"/>
    <col min="2" max="2" width="1.42578125" style="3" customWidth="1"/>
    <col min="3" max="3" width="19.28515625" style="1" customWidth="1"/>
    <col min="4" max="4" width="22.42578125" style="1" customWidth="1"/>
    <col min="5" max="5" width="54" style="1" customWidth="1"/>
    <col min="6" max="6" width="15.42578125" style="97" customWidth="1"/>
    <col min="7" max="7" width="50.5703125" style="1" hidden="1" customWidth="1"/>
    <col min="8" max="8" width="22.140625" style="1" hidden="1" customWidth="1"/>
    <col min="9" max="9" width="61.42578125" style="1" hidden="1" customWidth="1"/>
    <col min="10" max="10" width="51.7109375" style="1" hidden="1" customWidth="1"/>
    <col min="11" max="13" width="40.7109375" style="1" customWidth="1"/>
    <col min="14" max="14" width="1.42578125" style="1" customWidth="1"/>
    <col min="15" max="15" width="4.42578125" style="1" customWidth="1"/>
    <col min="16" max="16384" width="11.42578125" style="1"/>
  </cols>
  <sheetData>
    <row r="1" spans="2:14" ht="9.75" customHeight="1" thickBot="1" x14ac:dyDescent="0.3"/>
    <row r="2" spans="2:14" ht="93" customHeight="1" x14ac:dyDescent="0.25">
      <c r="B2" s="24"/>
      <c r="C2" s="25"/>
      <c r="D2" s="25"/>
      <c r="E2" s="25"/>
      <c r="F2" s="93"/>
      <c r="G2" s="25"/>
      <c r="H2" s="25"/>
      <c r="I2" s="25"/>
      <c r="J2" s="25"/>
      <c r="K2" s="25"/>
      <c r="L2" s="25"/>
      <c r="M2" s="25"/>
      <c r="N2" s="26"/>
    </row>
    <row r="3" spans="2:14" ht="33" customHeight="1" x14ac:dyDescent="0.25">
      <c r="B3" s="27"/>
      <c r="C3" s="296" t="s">
        <v>236</v>
      </c>
      <c r="D3" s="297"/>
      <c r="E3" s="297"/>
      <c r="F3" s="297"/>
      <c r="G3" s="297"/>
      <c r="H3" s="297"/>
      <c r="I3" s="297"/>
      <c r="J3" s="297"/>
      <c r="K3" s="297"/>
      <c r="L3" s="297"/>
      <c r="M3" s="297"/>
      <c r="N3" s="28"/>
    </row>
    <row r="4" spans="2:14" ht="12" customHeight="1" thickBot="1" x14ac:dyDescent="0.3">
      <c r="B4" s="27"/>
      <c r="C4" s="7"/>
      <c r="D4" s="7"/>
      <c r="E4" s="7"/>
      <c r="F4" s="94"/>
      <c r="G4" s="7"/>
      <c r="H4" s="7"/>
      <c r="I4" s="7"/>
      <c r="J4" s="7"/>
      <c r="K4" s="7"/>
      <c r="L4" s="7"/>
      <c r="M4" s="7"/>
      <c r="N4" s="28"/>
    </row>
    <row r="5" spans="2:14" ht="24" customHeight="1" thickTop="1" x14ac:dyDescent="0.25">
      <c r="B5" s="27"/>
      <c r="C5" s="384" t="s">
        <v>46</v>
      </c>
      <c r="D5" s="386" t="s">
        <v>43</v>
      </c>
      <c r="E5" s="386" t="s">
        <v>4</v>
      </c>
      <c r="F5" s="404" t="s">
        <v>31</v>
      </c>
      <c r="G5" s="398" t="s">
        <v>0</v>
      </c>
      <c r="H5" s="396" t="s">
        <v>1</v>
      </c>
      <c r="I5" s="396" t="s">
        <v>2</v>
      </c>
      <c r="J5" s="394" t="s">
        <v>188</v>
      </c>
      <c r="K5" s="390" t="s">
        <v>189</v>
      </c>
      <c r="L5" s="392" t="s">
        <v>190</v>
      </c>
      <c r="M5" s="388" t="s">
        <v>191</v>
      </c>
      <c r="N5" s="28"/>
    </row>
    <row r="6" spans="2:14" ht="47.25" customHeight="1" thickBot="1" x14ac:dyDescent="0.3">
      <c r="B6" s="29"/>
      <c r="C6" s="385"/>
      <c r="D6" s="387"/>
      <c r="E6" s="387"/>
      <c r="F6" s="405"/>
      <c r="G6" s="399"/>
      <c r="H6" s="397"/>
      <c r="I6" s="397"/>
      <c r="J6" s="395"/>
      <c r="K6" s="391"/>
      <c r="L6" s="393"/>
      <c r="M6" s="389"/>
      <c r="N6" s="28"/>
    </row>
    <row r="7" spans="2:14" ht="396.75" customHeight="1" x14ac:dyDescent="0.25">
      <c r="B7" s="383"/>
      <c r="C7" s="312" t="s">
        <v>45</v>
      </c>
      <c r="D7" s="401" t="s">
        <v>54</v>
      </c>
      <c r="E7" s="276"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98">
        <f>+Autodiagnóstico!H10</f>
        <v>91.17</v>
      </c>
      <c r="G7" s="158" t="s">
        <v>68</v>
      </c>
      <c r="H7" s="159"/>
      <c r="I7" s="160" t="s">
        <v>78</v>
      </c>
      <c r="J7" s="160" t="s">
        <v>84</v>
      </c>
      <c r="K7" s="99"/>
      <c r="L7" s="99"/>
      <c r="M7" s="100"/>
      <c r="N7" s="28"/>
    </row>
    <row r="8" spans="2:14" ht="212.25" customHeight="1" x14ac:dyDescent="0.25">
      <c r="B8" s="383"/>
      <c r="C8" s="312"/>
      <c r="D8" s="402"/>
      <c r="E8" s="277"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96">
        <v>80</v>
      </c>
      <c r="G8" s="161" t="s">
        <v>77</v>
      </c>
      <c r="H8" s="162"/>
      <c r="I8" s="163" t="s">
        <v>79</v>
      </c>
      <c r="J8" s="163" t="s">
        <v>84</v>
      </c>
      <c r="K8" s="82"/>
      <c r="L8" s="271"/>
      <c r="M8" s="83"/>
      <c r="N8" s="28"/>
    </row>
    <row r="9" spans="2:14" ht="401.25" customHeight="1" x14ac:dyDescent="0.25">
      <c r="B9" s="383"/>
      <c r="C9" s="312"/>
      <c r="D9" s="402"/>
      <c r="E9" s="143"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96">
        <v>80</v>
      </c>
      <c r="G9" s="161" t="s">
        <v>69</v>
      </c>
      <c r="H9" s="162"/>
      <c r="I9" s="163" t="s">
        <v>79</v>
      </c>
      <c r="J9" s="163" t="s">
        <v>84</v>
      </c>
      <c r="K9" s="82"/>
      <c r="L9" s="271"/>
      <c r="M9" s="83"/>
      <c r="N9" s="28"/>
    </row>
    <row r="10" spans="2:14" ht="72" customHeight="1" x14ac:dyDescent="0.25">
      <c r="B10" s="383"/>
      <c r="C10" s="312"/>
      <c r="D10" s="402"/>
      <c r="E10" s="143"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96">
        <f>+Autodiagnóstico!H13</f>
        <v>50</v>
      </c>
      <c r="G10" s="161" t="s">
        <v>70</v>
      </c>
      <c r="H10" s="162"/>
      <c r="I10" s="163" t="s">
        <v>79</v>
      </c>
      <c r="J10" s="163" t="s">
        <v>84</v>
      </c>
      <c r="K10" s="270" t="s">
        <v>316</v>
      </c>
      <c r="L10" s="270" t="s">
        <v>317</v>
      </c>
      <c r="M10" s="83"/>
      <c r="N10" s="28"/>
    </row>
    <row r="11" spans="2:14" ht="117.75" customHeight="1" x14ac:dyDescent="0.25">
      <c r="B11" s="383"/>
      <c r="C11" s="312"/>
      <c r="D11" s="402"/>
      <c r="E11" s="143" t="str">
        <f>+Autodiagnóstico!G14</f>
        <v>Indique el porcentaje de datos abiertos actualizados y difundidos respecto del total de datos estratégicos identificados en el periodo evaluado</v>
      </c>
      <c r="F11" s="96">
        <v>60</v>
      </c>
      <c r="G11" s="161" t="s">
        <v>71</v>
      </c>
      <c r="H11" s="162"/>
      <c r="I11" s="163" t="s">
        <v>79</v>
      </c>
      <c r="J11" s="163" t="s">
        <v>84</v>
      </c>
      <c r="K11" s="272" t="s">
        <v>321</v>
      </c>
      <c r="L11" s="272" t="s">
        <v>322</v>
      </c>
      <c r="M11" s="83"/>
      <c r="N11" s="28"/>
    </row>
    <row r="12" spans="2:14" ht="68.25" customHeight="1" x14ac:dyDescent="0.25">
      <c r="B12" s="383"/>
      <c r="C12" s="312"/>
      <c r="D12" s="403"/>
      <c r="E12" s="144" t="str">
        <f>+Autodiagnóstico!G15</f>
        <v>¿La entidad realizó durante el periodo evaluado seguimiento al uso de datos abiertos publicados?</v>
      </c>
      <c r="F12" s="102">
        <v>1</v>
      </c>
      <c r="G12" s="164"/>
      <c r="H12" s="165"/>
      <c r="I12" s="166" t="s">
        <v>79</v>
      </c>
      <c r="J12" s="166" t="s">
        <v>84</v>
      </c>
      <c r="K12" s="278" t="s">
        <v>318</v>
      </c>
      <c r="L12" s="103"/>
      <c r="M12" s="104"/>
      <c r="N12" s="28"/>
    </row>
    <row r="13" spans="2:14" ht="55.5" customHeight="1" x14ac:dyDescent="0.25">
      <c r="B13" s="383"/>
      <c r="C13" s="312"/>
      <c r="D13" s="86" t="s">
        <v>55</v>
      </c>
      <c r="E13" s="145" t="str">
        <f>+Autodiagnóstico!G16</f>
        <v>La entidad adelantó durante el periodo evaluado acciones, iniciativas o ejercicios de colaboración con terceros usando medios electrónicos para solucionar un problema de la Entidad</v>
      </c>
      <c r="F13" s="110">
        <v>95</v>
      </c>
      <c r="G13" s="167" t="s">
        <v>72</v>
      </c>
      <c r="H13" s="168"/>
      <c r="I13" s="169" t="s">
        <v>79</v>
      </c>
      <c r="J13" s="169" t="s">
        <v>84</v>
      </c>
      <c r="K13" s="109"/>
      <c r="L13" s="111"/>
      <c r="M13" s="112"/>
      <c r="N13" s="28"/>
    </row>
    <row r="14" spans="2:14" ht="102" customHeight="1" x14ac:dyDescent="0.25">
      <c r="B14" s="383"/>
      <c r="C14" s="312"/>
      <c r="D14" s="86" t="s">
        <v>56</v>
      </c>
      <c r="E14" s="146"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14">
        <f>+Autodiagnóstico!H17</f>
        <v>71</v>
      </c>
      <c r="G14" s="170" t="s">
        <v>83</v>
      </c>
      <c r="H14" s="171"/>
      <c r="I14" s="172" t="s">
        <v>80</v>
      </c>
      <c r="J14" s="172" t="s">
        <v>84</v>
      </c>
      <c r="K14" s="113"/>
      <c r="L14" s="115"/>
      <c r="M14" s="116"/>
      <c r="N14" s="28"/>
    </row>
    <row r="15" spans="2:14" ht="39.75" customHeight="1" x14ac:dyDescent="0.25">
      <c r="B15" s="383"/>
      <c r="C15" s="312"/>
      <c r="D15" s="401" t="s">
        <v>47</v>
      </c>
      <c r="E15" s="147" t="str">
        <f>+Autodiagnóstico!G18</f>
        <v>Indique el porcentaje de conjuntos de datos abiertos estratégicos publicados respecto del total de conjuntos de datos estratégicos identificados, durante el periodo evaluado</v>
      </c>
      <c r="F15" s="95">
        <v>70</v>
      </c>
      <c r="G15" s="173" t="s">
        <v>71</v>
      </c>
      <c r="H15" s="174"/>
      <c r="I15" s="175"/>
      <c r="J15" s="176"/>
      <c r="K15" s="272"/>
      <c r="L15" s="272"/>
      <c r="M15" s="85"/>
      <c r="N15" s="28"/>
    </row>
    <row r="16" spans="2:14" ht="73.5" customHeight="1" x14ac:dyDescent="0.25">
      <c r="B16" s="383"/>
      <c r="C16" s="312"/>
      <c r="D16" s="402"/>
      <c r="E16" s="143" t="str">
        <f>+Autodiagnóstico!G19</f>
        <v>Se realizaron publicaciones o aplicaciones a partir de los datos abiertos por la entidad, durante el periodo evaluado</v>
      </c>
      <c r="F16" s="96">
        <v>70</v>
      </c>
      <c r="G16" s="161"/>
      <c r="H16" s="162"/>
      <c r="I16" s="163"/>
      <c r="J16" s="162"/>
      <c r="K16" s="272"/>
      <c r="L16" s="272"/>
      <c r="M16" s="83"/>
      <c r="N16" s="28"/>
    </row>
    <row r="17" spans="2:14" ht="49.5" customHeight="1" x14ac:dyDescent="0.25">
      <c r="B17" s="383"/>
      <c r="C17" s="312"/>
      <c r="D17" s="402"/>
      <c r="E17" s="143" t="str">
        <f>+Autodiagnóstico!G20</f>
        <v>Durante el periodo evaluado se generaron soluciones o insumos para la solución de las problemáticas o necesidades de la entidad ,a partir de las acciones, iniciativas o ejercicios de colaboración con terceros usando medios electrónicos.</v>
      </c>
      <c r="F17" s="96">
        <v>70</v>
      </c>
      <c r="G17" s="161" t="s">
        <v>89</v>
      </c>
      <c r="H17" s="162"/>
      <c r="I17" s="163"/>
      <c r="J17" s="162"/>
      <c r="K17" s="81"/>
      <c r="L17" s="82"/>
      <c r="M17" s="83"/>
      <c r="N17" s="28"/>
    </row>
    <row r="18" spans="2:14" ht="94.5" customHeight="1" thickBot="1" x14ac:dyDescent="0.3">
      <c r="B18" s="383"/>
      <c r="C18" s="313"/>
      <c r="D18" s="409"/>
      <c r="E18" s="148"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06">
        <v>70</v>
      </c>
      <c r="G18" s="177" t="s">
        <v>88</v>
      </c>
      <c r="H18" s="178"/>
      <c r="I18" s="179"/>
      <c r="J18" s="178"/>
      <c r="K18" s="105"/>
      <c r="L18" s="107"/>
      <c r="M18" s="108"/>
      <c r="N18" s="28"/>
    </row>
    <row r="19" spans="2:14" ht="135" customHeight="1" x14ac:dyDescent="0.25">
      <c r="B19" s="383"/>
      <c r="C19" s="375" t="s">
        <v>49</v>
      </c>
      <c r="D19" s="410" t="s">
        <v>57</v>
      </c>
      <c r="E19" s="147" t="str">
        <f>+Autodiagnóstico!G22</f>
        <v>Indique el porcentaje de trámites y Otros Procedimientos Administrativos (OPA) en línea de la entidad que contaron con caracterización de usuarios respecto del total de trámites y servicios en línea, para el periodo evaluado</v>
      </c>
      <c r="F19" s="95">
        <v>1</v>
      </c>
      <c r="G19" s="173" t="s">
        <v>74</v>
      </c>
      <c r="H19" s="174"/>
      <c r="I19" s="180" t="s">
        <v>79</v>
      </c>
      <c r="J19" s="180" t="s">
        <v>84</v>
      </c>
      <c r="K19" s="274" t="s">
        <v>323</v>
      </c>
      <c r="L19" s="274" t="s">
        <v>324</v>
      </c>
      <c r="M19" s="85"/>
      <c r="N19" s="28"/>
    </row>
    <row r="20" spans="2:14" ht="72" x14ac:dyDescent="0.25">
      <c r="B20" s="383"/>
      <c r="C20" s="312"/>
      <c r="D20" s="402"/>
      <c r="E20" s="143" t="str">
        <f>+Autodiagnóstico!G23</f>
        <v>Indique el porcentaje de trámites y OPA en línea de la entidad que cumplieron criterios de accesibilidad respecto del total de trámites y servicios total y parcialmente en línea, para el periodo evaluado</v>
      </c>
      <c r="F20" s="96">
        <v>1</v>
      </c>
      <c r="G20" s="161" t="s">
        <v>73</v>
      </c>
      <c r="H20" s="162"/>
      <c r="I20" s="181" t="s">
        <v>85</v>
      </c>
      <c r="J20" s="181" t="s">
        <v>84</v>
      </c>
      <c r="K20" s="274" t="s">
        <v>323</v>
      </c>
      <c r="L20" s="274" t="s">
        <v>324</v>
      </c>
      <c r="M20" s="83"/>
      <c r="N20" s="28"/>
    </row>
    <row r="21" spans="2:14" ht="51.75" customHeight="1" x14ac:dyDescent="0.25">
      <c r="B21" s="383"/>
      <c r="C21" s="312"/>
      <c r="D21" s="402"/>
      <c r="E21" s="143"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96">
        <v>1</v>
      </c>
      <c r="G21" s="161" t="s">
        <v>69</v>
      </c>
      <c r="H21" s="162"/>
      <c r="I21" s="181" t="s">
        <v>79</v>
      </c>
      <c r="J21" s="181" t="s">
        <v>84</v>
      </c>
      <c r="K21" s="274" t="s">
        <v>323</v>
      </c>
      <c r="L21" s="274" t="s">
        <v>324</v>
      </c>
      <c r="M21" s="83"/>
      <c r="N21" s="28"/>
    </row>
    <row r="22" spans="2:14" ht="70.5" customHeight="1" x14ac:dyDescent="0.25">
      <c r="B22" s="383"/>
      <c r="C22" s="312"/>
      <c r="D22" s="403"/>
      <c r="E22" s="149" t="str">
        <f>+Autodiagnóstico!G25</f>
        <v>Indique el porcentaje de trámites y OPA parcial y totalmente en línea de la entidad que fueron promocionados para aumentar su uso, respecto del total de trámites y servicios total y parcialmente en línea, para el periodo evaluado</v>
      </c>
      <c r="F22" s="117">
        <v>1</v>
      </c>
      <c r="G22" s="182"/>
      <c r="H22" s="183"/>
      <c r="I22" s="184" t="s">
        <v>79</v>
      </c>
      <c r="J22" s="184" t="s">
        <v>84</v>
      </c>
      <c r="K22" s="274" t="s">
        <v>323</v>
      </c>
      <c r="L22" s="274" t="s">
        <v>324</v>
      </c>
      <c r="M22" s="118"/>
      <c r="N22" s="28"/>
    </row>
    <row r="23" spans="2:14" ht="41.1" customHeight="1" x14ac:dyDescent="0.25">
      <c r="B23" s="383"/>
      <c r="C23" s="312"/>
      <c r="D23" s="381" t="s">
        <v>58</v>
      </c>
      <c r="E23" s="150" t="str">
        <f>+Autodiagnóstico!G26</f>
        <v>Durante el periodo evaluado, la entidad contó con un formulario en su página Web para la recepción de peticiones, quejas, reclamos y denuncias</v>
      </c>
      <c r="F23" s="120">
        <f>+Autodiagnóstico!H26</f>
        <v>80</v>
      </c>
      <c r="G23" s="185" t="s">
        <v>90</v>
      </c>
      <c r="H23" s="186"/>
      <c r="I23" s="187"/>
      <c r="J23" s="187" t="s">
        <v>84</v>
      </c>
      <c r="K23" s="119"/>
      <c r="L23" s="121"/>
      <c r="M23" s="122"/>
      <c r="N23" s="28"/>
    </row>
    <row r="24" spans="2:14" ht="75.75" customHeight="1" x14ac:dyDescent="0.25">
      <c r="B24" s="383"/>
      <c r="C24" s="312"/>
      <c r="D24" s="400"/>
      <c r="E24" s="143" t="str">
        <f>+Autodiagnóstico!G27</f>
        <v>Durante el periodo evaluado, la entidad ofreció la posibilidad de realizar peticiones, quejas, reclamos y denuncias a través de dispositivos móviles</v>
      </c>
      <c r="F24" s="96">
        <f>+Autodiagnóstico!H27</f>
        <v>80</v>
      </c>
      <c r="G24" s="161" t="s">
        <v>75</v>
      </c>
      <c r="H24" s="162"/>
      <c r="I24" s="181" t="s">
        <v>87</v>
      </c>
      <c r="J24" s="181" t="s">
        <v>84</v>
      </c>
      <c r="K24" s="81"/>
      <c r="L24" s="82"/>
      <c r="M24" s="83"/>
      <c r="N24" s="28"/>
    </row>
    <row r="25" spans="2:14" ht="74.25" customHeight="1" x14ac:dyDescent="0.25">
      <c r="B25" s="383"/>
      <c r="C25" s="312"/>
      <c r="D25" s="382"/>
      <c r="E25" s="144"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02">
        <f>+Autodiagnóstico!H28</f>
        <v>80</v>
      </c>
      <c r="G25" s="188" t="s">
        <v>75</v>
      </c>
      <c r="H25" s="165"/>
      <c r="I25" s="189" t="s">
        <v>87</v>
      </c>
      <c r="J25" s="189" t="s">
        <v>84</v>
      </c>
      <c r="K25" s="101"/>
      <c r="L25" s="103"/>
      <c r="M25" s="104"/>
      <c r="N25" s="28"/>
    </row>
    <row r="26" spans="2:14" ht="39.75" customHeight="1" x14ac:dyDescent="0.25">
      <c r="B26" s="383"/>
      <c r="C26" s="312"/>
      <c r="D26" s="380" t="s">
        <v>59</v>
      </c>
      <c r="E26" s="150" t="str">
        <f>+Autodiagnóstico!G29</f>
        <v>Indique el porcentaje de certificaciones y constancias de la entidad que podían hacerse en línea respecto del total de certificaciones y constancias que existían en la entidad</v>
      </c>
      <c r="F26" s="120">
        <f>+Autodiagnóstico!H29</f>
        <v>88</v>
      </c>
      <c r="G26" s="185"/>
      <c r="H26" s="186"/>
      <c r="I26" s="187" t="s">
        <v>79</v>
      </c>
      <c r="J26" s="187" t="s">
        <v>84</v>
      </c>
      <c r="K26" s="119"/>
      <c r="L26" s="121"/>
      <c r="M26" s="122"/>
      <c r="N26" s="28"/>
    </row>
    <row r="27" spans="2:14" ht="48.75" customHeight="1" x14ac:dyDescent="0.25">
      <c r="B27" s="383"/>
      <c r="C27" s="312"/>
      <c r="D27" s="380"/>
      <c r="E27" s="144" t="str">
        <f>+Autodiagnóstico!G30</f>
        <v>Indique el porcentaje de trámites y OPA en línea y parcialmente en línea de la entidad respecto del total de trámites y OPA inscritos en el SUIT</v>
      </c>
      <c r="F27" s="120">
        <f>+Autodiagnóstico!H30</f>
        <v>1</v>
      </c>
      <c r="G27" s="188"/>
      <c r="H27" s="165"/>
      <c r="I27" s="189" t="s">
        <v>86</v>
      </c>
      <c r="J27" s="189" t="s">
        <v>84</v>
      </c>
      <c r="K27" s="274" t="s">
        <v>323</v>
      </c>
      <c r="L27" s="274" t="s">
        <v>324</v>
      </c>
      <c r="M27" s="104"/>
      <c r="N27" s="28"/>
    </row>
    <row r="28" spans="2:14" ht="71.25" x14ac:dyDescent="0.25">
      <c r="B28" s="383"/>
      <c r="C28" s="312"/>
      <c r="D28" s="380" t="s">
        <v>48</v>
      </c>
      <c r="E28" s="150" t="str">
        <f>+Autodiagnóstico!G31</f>
        <v>Indique en una escala de 0 a 100 el nivel de satisfacción de los usuarios de sus trámites y servicios en línea, durante el periodo evaluado</v>
      </c>
      <c r="F28" s="120">
        <f>+Autodiagnóstico!H31</f>
        <v>1</v>
      </c>
      <c r="G28" s="185" t="s">
        <v>76</v>
      </c>
      <c r="H28" s="186"/>
      <c r="I28" s="187"/>
      <c r="J28" s="187" t="s">
        <v>84</v>
      </c>
      <c r="K28" s="274" t="s">
        <v>323</v>
      </c>
      <c r="L28" s="274" t="s">
        <v>324</v>
      </c>
      <c r="M28" s="122"/>
      <c r="N28" s="28"/>
    </row>
    <row r="29" spans="2:14" ht="409.6" thickBot="1" x14ac:dyDescent="0.3">
      <c r="B29" s="383"/>
      <c r="C29" s="313"/>
      <c r="D29" s="408"/>
      <c r="E29" s="148"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06">
        <v>1</v>
      </c>
      <c r="G29" s="177"/>
      <c r="H29" s="178"/>
      <c r="I29" s="190"/>
      <c r="J29" s="190" t="s">
        <v>84</v>
      </c>
      <c r="K29" s="274" t="s">
        <v>323</v>
      </c>
      <c r="L29" s="274" t="s">
        <v>324</v>
      </c>
      <c r="M29" s="108"/>
      <c r="N29" s="28"/>
    </row>
    <row r="30" spans="2:14" ht="110.1" customHeight="1" thickBot="1" x14ac:dyDescent="0.3">
      <c r="B30" s="383"/>
      <c r="C30" s="375" t="s">
        <v>52</v>
      </c>
      <c r="D30" s="406" t="s">
        <v>60</v>
      </c>
      <c r="E30" s="151" t="str">
        <f>+Autodiagnóstico!G33</f>
        <v>La entidad formuló y actualizó el Plan Estratégico de Tecnologías de Información (PETI), de acuerdo con el marco de referencia de Arquitectura Empresarial del Estado</v>
      </c>
      <c r="F30" s="123">
        <v>1</v>
      </c>
      <c r="G30" s="191" t="s">
        <v>100</v>
      </c>
      <c r="H30" s="192"/>
      <c r="I30" s="193" t="s">
        <v>79</v>
      </c>
      <c r="J30" s="193" t="s">
        <v>93</v>
      </c>
      <c r="K30" s="275" t="s">
        <v>320</v>
      </c>
      <c r="L30" s="275" t="s">
        <v>325</v>
      </c>
      <c r="M30" s="124"/>
      <c r="N30" s="28"/>
    </row>
    <row r="31" spans="2:14" ht="108.75" thickBot="1" x14ac:dyDescent="0.3">
      <c r="B31" s="383"/>
      <c r="C31" s="312"/>
      <c r="D31" s="380"/>
      <c r="E31" s="143"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96">
        <v>1</v>
      </c>
      <c r="G31" s="161"/>
      <c r="H31" s="162"/>
      <c r="I31" s="181" t="s">
        <v>79</v>
      </c>
      <c r="J31" s="181" t="s">
        <v>93</v>
      </c>
      <c r="K31" s="275" t="s">
        <v>320</v>
      </c>
      <c r="L31" s="275" t="s">
        <v>325</v>
      </c>
      <c r="M31" s="83"/>
      <c r="N31" s="28"/>
    </row>
    <row r="32" spans="2:14" ht="108.75" thickBot="1" x14ac:dyDescent="0.3">
      <c r="B32" s="383"/>
      <c r="C32" s="312"/>
      <c r="D32" s="380"/>
      <c r="E32" s="143"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96">
        <v>1</v>
      </c>
      <c r="G32" s="161" t="s">
        <v>101</v>
      </c>
      <c r="H32" s="162"/>
      <c r="I32" s="181" t="s">
        <v>79</v>
      </c>
      <c r="J32" s="181" t="s">
        <v>93</v>
      </c>
      <c r="K32" s="275" t="s">
        <v>320</v>
      </c>
      <c r="L32" s="275" t="s">
        <v>325</v>
      </c>
      <c r="M32" s="83"/>
      <c r="N32" s="28"/>
    </row>
    <row r="33" spans="2:14" ht="108.75" thickBot="1" x14ac:dyDescent="0.3">
      <c r="B33" s="383"/>
      <c r="C33" s="312"/>
      <c r="D33" s="380"/>
      <c r="E33" s="143" t="str">
        <f>+Autodiagnóstico!G36</f>
        <v>En relación con el catálogo de servicios de TI, la Entidad:
a. Lo tiene y está actualizado
b. Lo tiene y no está actualizado
c. No lo tiene o se encuentra en proceso de construcción</v>
      </c>
      <c r="F33" s="96">
        <v>1</v>
      </c>
      <c r="G33" s="161" t="s">
        <v>99</v>
      </c>
      <c r="H33" s="162"/>
      <c r="I33" s="181" t="s">
        <v>79</v>
      </c>
      <c r="J33" s="181" t="s">
        <v>93</v>
      </c>
      <c r="K33" s="275" t="s">
        <v>320</v>
      </c>
      <c r="L33" s="275" t="s">
        <v>325</v>
      </c>
      <c r="M33" s="83"/>
      <c r="N33" s="28"/>
    </row>
    <row r="34" spans="2:14" ht="108.75" thickBot="1" x14ac:dyDescent="0.3">
      <c r="B34" s="383"/>
      <c r="C34" s="312"/>
      <c r="D34" s="380"/>
      <c r="E34" s="144"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02">
        <f>+Autodiagnóstico!H37</f>
        <v>1</v>
      </c>
      <c r="G34" s="188" t="s">
        <v>98</v>
      </c>
      <c r="H34" s="165"/>
      <c r="I34" s="189" t="s">
        <v>79</v>
      </c>
      <c r="J34" s="189" t="s">
        <v>93</v>
      </c>
      <c r="K34" s="275" t="s">
        <v>320</v>
      </c>
      <c r="L34" s="275" t="s">
        <v>325</v>
      </c>
      <c r="M34" s="104"/>
      <c r="N34" s="28"/>
    </row>
    <row r="35" spans="2:14" ht="108.75" thickBot="1" x14ac:dyDescent="0.3">
      <c r="B35" s="383"/>
      <c r="C35" s="312"/>
      <c r="D35" s="380" t="s">
        <v>61</v>
      </c>
      <c r="E35" s="150"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20">
        <f>+Autodiagnóstico!H38</f>
        <v>1</v>
      </c>
      <c r="G35" s="185" t="s">
        <v>97</v>
      </c>
      <c r="H35" s="186"/>
      <c r="I35" s="187" t="s">
        <v>79</v>
      </c>
      <c r="J35" s="187" t="s">
        <v>93</v>
      </c>
      <c r="K35" s="275" t="s">
        <v>320</v>
      </c>
      <c r="L35" s="275" t="s">
        <v>325</v>
      </c>
      <c r="M35" s="122"/>
      <c r="N35" s="28"/>
    </row>
    <row r="36" spans="2:14" ht="108.75" thickBot="1" x14ac:dyDescent="0.3">
      <c r="B36" s="383"/>
      <c r="C36" s="312"/>
      <c r="D36" s="380"/>
      <c r="E36" s="143"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96">
        <f>+Autodiagnóstico!H39</f>
        <v>1</v>
      </c>
      <c r="G36" s="161" t="s">
        <v>91</v>
      </c>
      <c r="H36" s="162"/>
      <c r="I36" s="181" t="s">
        <v>79</v>
      </c>
      <c r="J36" s="181" t="s">
        <v>93</v>
      </c>
      <c r="K36" s="275" t="s">
        <v>320</v>
      </c>
      <c r="L36" s="275" t="s">
        <v>325</v>
      </c>
      <c r="M36" s="83"/>
      <c r="N36" s="28"/>
    </row>
    <row r="37" spans="2:14" s="284" customFormat="1" ht="108" x14ac:dyDescent="0.25">
      <c r="B37" s="383"/>
      <c r="C37" s="312"/>
      <c r="D37" s="380"/>
      <c r="E37" s="143" t="str">
        <f>+Autodiagnóstico!G40</f>
        <v>Durante el periodo evaluado, la entidad usó una metodología para la gestión de proyectos de TI</v>
      </c>
      <c r="F37" s="96">
        <f>+Autodiagnóstico!H40</f>
        <v>1</v>
      </c>
      <c r="G37" s="279"/>
      <c r="H37" s="280"/>
      <c r="I37" s="280"/>
      <c r="J37" s="181" t="s">
        <v>93</v>
      </c>
      <c r="K37" s="281" t="s">
        <v>320</v>
      </c>
      <c r="L37" s="281" t="s">
        <v>325</v>
      </c>
      <c r="M37" s="282"/>
      <c r="N37" s="283"/>
    </row>
    <row r="38" spans="2:14" ht="108.75" thickBot="1" x14ac:dyDescent="0.3">
      <c r="B38" s="383"/>
      <c r="C38" s="312"/>
      <c r="D38" s="380"/>
      <c r="E38" s="144" t="str">
        <f>+Autodiagnóstico!G41</f>
        <v>Durante el periodo evaluado, hubo transferencia de conocimiento de los proveedores  y/o contratistas de TI hacia la Entidad.</v>
      </c>
      <c r="F38" s="102">
        <v>70</v>
      </c>
      <c r="G38" s="188"/>
      <c r="H38" s="165"/>
      <c r="I38" s="189" t="s">
        <v>79</v>
      </c>
      <c r="J38" s="189" t="s">
        <v>93</v>
      </c>
      <c r="K38" s="101"/>
      <c r="L38" s="103"/>
      <c r="M38" s="104"/>
      <c r="N38" s="28"/>
    </row>
    <row r="39" spans="2:14" ht="117" customHeight="1" thickBot="1" x14ac:dyDescent="0.3">
      <c r="B39" s="383"/>
      <c r="C39" s="312"/>
      <c r="D39" s="380" t="s">
        <v>62</v>
      </c>
      <c r="E39" s="150"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20">
        <f>+Autodiagnóstico!H42</f>
        <v>1</v>
      </c>
      <c r="G39" s="185" t="s">
        <v>96</v>
      </c>
      <c r="H39" s="186"/>
      <c r="I39" s="187" t="s">
        <v>79</v>
      </c>
      <c r="J39" s="187" t="s">
        <v>93</v>
      </c>
      <c r="K39" s="281" t="s">
        <v>320</v>
      </c>
      <c r="L39" s="281" t="s">
        <v>325</v>
      </c>
      <c r="M39" s="122"/>
      <c r="N39" s="28"/>
    </row>
    <row r="40" spans="2:14" ht="108" x14ac:dyDescent="0.25">
      <c r="B40" s="383"/>
      <c r="C40" s="312"/>
      <c r="D40" s="380"/>
      <c r="E40" s="143"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96">
        <f>+Autodiagnóstico!H43</f>
        <v>1</v>
      </c>
      <c r="G40" s="161" t="s">
        <v>95</v>
      </c>
      <c r="H40" s="162"/>
      <c r="I40" s="181" t="s">
        <v>79</v>
      </c>
      <c r="J40" s="181" t="s">
        <v>93</v>
      </c>
      <c r="K40" s="281" t="s">
        <v>320</v>
      </c>
      <c r="L40" s="281" t="s">
        <v>325</v>
      </c>
      <c r="M40" s="83"/>
      <c r="N40" s="28"/>
    </row>
    <row r="41" spans="2:14" ht="61.5" customHeight="1" x14ac:dyDescent="0.25">
      <c r="B41" s="383"/>
      <c r="C41" s="312"/>
      <c r="D41" s="380"/>
      <c r="E41" s="143" t="str">
        <f>+Autodiagnóstico!G44</f>
        <v>Durante el periodo evaluado, la entidad usó el estándar GEL-XML en la implementación de servicios para el intercambio de información con otras entidades</v>
      </c>
      <c r="F41" s="96">
        <f>+Autodiagnóstico!H44</f>
        <v>1</v>
      </c>
      <c r="G41" s="161" t="s">
        <v>94</v>
      </c>
      <c r="H41" s="162"/>
      <c r="I41" s="181" t="s">
        <v>79</v>
      </c>
      <c r="J41" s="181" t="s">
        <v>93</v>
      </c>
      <c r="K41" s="82" t="s">
        <v>326</v>
      </c>
      <c r="L41" s="82" t="s">
        <v>325</v>
      </c>
      <c r="M41" s="83"/>
      <c r="N41" s="28"/>
    </row>
    <row r="42" spans="2:14" ht="168" customHeight="1" x14ac:dyDescent="0.25">
      <c r="B42" s="383"/>
      <c r="C42" s="312"/>
      <c r="D42" s="380"/>
      <c r="E42" s="144"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02">
        <f>+Autodiagnóstico!H45</f>
        <v>1</v>
      </c>
      <c r="G42" s="188"/>
      <c r="H42" s="165"/>
      <c r="I42" s="189" t="s">
        <v>79</v>
      </c>
      <c r="J42" s="189" t="s">
        <v>93</v>
      </c>
      <c r="K42" s="278" t="s">
        <v>327</v>
      </c>
      <c r="L42" s="103" t="s">
        <v>325</v>
      </c>
      <c r="M42" s="104"/>
      <c r="N42" s="28"/>
    </row>
    <row r="43" spans="2:14" ht="63" customHeight="1" x14ac:dyDescent="0.25">
      <c r="B43" s="383"/>
      <c r="C43" s="312"/>
      <c r="D43" s="380" t="s">
        <v>63</v>
      </c>
      <c r="E43" s="150" t="str">
        <f>+Autodiagnóstico!G46</f>
        <v>Durante el periodo evaluado, la entidad incorporó dentro de los contratos de desarrollo de sistemas de información, cláusulas que obliguen a  realizar transferencia de derechos de autor a su favor.</v>
      </c>
      <c r="F43" s="120">
        <v>100</v>
      </c>
      <c r="G43" s="185"/>
      <c r="H43" s="186"/>
      <c r="I43" s="187" t="s">
        <v>79</v>
      </c>
      <c r="J43" s="187" t="s">
        <v>93</v>
      </c>
      <c r="K43" s="121" t="s">
        <v>328</v>
      </c>
      <c r="L43" s="121"/>
      <c r="M43" s="122"/>
      <c r="N43" s="28"/>
    </row>
    <row r="44" spans="2:14" ht="108" x14ac:dyDescent="0.25">
      <c r="B44" s="383"/>
      <c r="C44" s="312"/>
      <c r="D44" s="380"/>
      <c r="E44" s="143"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96">
        <v>100</v>
      </c>
      <c r="G44" s="161"/>
      <c r="H44" s="162"/>
      <c r="I44" s="181" t="s">
        <v>79</v>
      </c>
      <c r="J44" s="181" t="s">
        <v>93</v>
      </c>
      <c r="K44" s="121" t="s">
        <v>328</v>
      </c>
      <c r="L44" s="82"/>
      <c r="M44" s="83"/>
      <c r="N44" s="28"/>
    </row>
    <row r="45" spans="2:14" ht="50.25" customHeight="1" x14ac:dyDescent="0.25">
      <c r="B45" s="383"/>
      <c r="C45" s="312"/>
      <c r="D45" s="380"/>
      <c r="E45" s="143" t="str">
        <f>+Autodiagnóstico!G48</f>
        <v>Durante el periodo evaluado, los sistemas de información de la entidad cumplieron con características que permiten la apertura de sus datos</v>
      </c>
      <c r="F45" s="96">
        <v>70</v>
      </c>
      <c r="G45" s="161"/>
      <c r="H45" s="162"/>
      <c r="I45" s="181" t="s">
        <v>79</v>
      </c>
      <c r="J45" s="181" t="s">
        <v>93</v>
      </c>
      <c r="K45" s="121"/>
      <c r="L45" s="82"/>
      <c r="M45" s="83"/>
      <c r="N45" s="28"/>
    </row>
    <row r="46" spans="2:14" ht="149.25" customHeight="1" thickBot="1" x14ac:dyDescent="0.3">
      <c r="B46" s="383"/>
      <c r="C46" s="312"/>
      <c r="D46" s="380"/>
      <c r="E46" s="277"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96">
        <v>90</v>
      </c>
      <c r="G46" s="161" t="s">
        <v>102</v>
      </c>
      <c r="H46" s="162"/>
      <c r="I46" s="181" t="s">
        <v>79</v>
      </c>
      <c r="J46" s="181" t="s">
        <v>93</v>
      </c>
      <c r="K46" s="81"/>
      <c r="L46" s="82"/>
      <c r="M46" s="83"/>
      <c r="N46" s="28"/>
    </row>
    <row r="47" spans="2:14" ht="108.75" thickBot="1" x14ac:dyDescent="0.3">
      <c r="B47" s="383"/>
      <c r="C47" s="312"/>
      <c r="D47" s="380"/>
      <c r="E47" s="143"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96">
        <f>+Autodiagnóstico!H50</f>
        <v>1</v>
      </c>
      <c r="G47" s="161" t="s">
        <v>102</v>
      </c>
      <c r="H47" s="162"/>
      <c r="I47" s="181" t="s">
        <v>79</v>
      </c>
      <c r="J47" s="181" t="s">
        <v>93</v>
      </c>
      <c r="K47" s="281" t="s">
        <v>320</v>
      </c>
      <c r="L47" s="281" t="s">
        <v>325</v>
      </c>
      <c r="M47" s="83"/>
      <c r="N47" s="28"/>
    </row>
    <row r="48" spans="2:14" ht="120" x14ac:dyDescent="0.25">
      <c r="B48" s="383"/>
      <c r="C48" s="312"/>
      <c r="D48" s="380"/>
      <c r="E48" s="144"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02">
        <f>+Autodiagnóstico!H51</f>
        <v>1</v>
      </c>
      <c r="G48" s="188" t="s">
        <v>103</v>
      </c>
      <c r="H48" s="165"/>
      <c r="I48" s="189" t="s">
        <v>79</v>
      </c>
      <c r="J48" s="189" t="s">
        <v>93</v>
      </c>
      <c r="K48" s="281" t="s">
        <v>329</v>
      </c>
      <c r="L48" s="281" t="s">
        <v>325</v>
      </c>
      <c r="M48" s="104"/>
      <c r="N48" s="28"/>
    </row>
    <row r="49" spans="2:14" ht="81" customHeight="1" thickBot="1" x14ac:dyDescent="0.3">
      <c r="B49" s="383"/>
      <c r="C49" s="312"/>
      <c r="D49" s="380" t="s">
        <v>64</v>
      </c>
      <c r="E49" s="150" t="str">
        <f>+Autodiagnóstico!G52</f>
        <v xml:space="preserve">La Entidad posee una arquitectura de servicios tecnológicos (arquitectura de infraestructura tecnológica):
a Documentada y no actualizada
b Documentada y actualizada
</v>
      </c>
      <c r="F49" s="120">
        <f>+Autodiagnóstico!H52</f>
        <v>1</v>
      </c>
      <c r="G49" s="185" t="s">
        <v>104</v>
      </c>
      <c r="H49" s="186"/>
      <c r="I49" s="187" t="s">
        <v>79</v>
      </c>
      <c r="J49" s="187" t="s">
        <v>93</v>
      </c>
      <c r="K49" s="285" t="s">
        <v>330</v>
      </c>
      <c r="L49" s="121" t="s">
        <v>325</v>
      </c>
      <c r="M49" s="122"/>
      <c r="N49" s="28"/>
    </row>
    <row r="50" spans="2:14" ht="108" x14ac:dyDescent="0.25">
      <c r="B50" s="383"/>
      <c r="C50" s="312"/>
      <c r="D50" s="380"/>
      <c r="E50" s="143" t="str">
        <f>+Autodiagnóstico!G53</f>
        <v>La entidad aplicó metodologías de evaluación de alternativas de solución y/o tendencias tecnológicas para la adquisición de servicios y/o soluciones de TI:
a. Siempre
b. Algunas veces
c. Nunca</v>
      </c>
      <c r="F50" s="96">
        <f>+Autodiagnóstico!H53</f>
        <v>1</v>
      </c>
      <c r="G50" s="161"/>
      <c r="H50" s="162"/>
      <c r="I50" s="181" t="s">
        <v>79</v>
      </c>
      <c r="J50" s="181" t="s">
        <v>93</v>
      </c>
      <c r="K50" s="281" t="s">
        <v>320</v>
      </c>
      <c r="L50" s="281" t="s">
        <v>325</v>
      </c>
      <c r="M50" s="83"/>
      <c r="N50" s="28"/>
    </row>
    <row r="51" spans="2:14" ht="108" x14ac:dyDescent="0.25">
      <c r="B51" s="383"/>
      <c r="C51" s="312"/>
      <c r="D51" s="380"/>
      <c r="E51" s="143" t="str">
        <f>+Autodiagnóstico!G54</f>
        <v>Durante el periodo evaluado, la entidad implementó un programa de correcta disposición final de los residuos tecnológicos</v>
      </c>
      <c r="F51" s="96">
        <f>+Autodiagnóstico!H54</f>
        <v>1</v>
      </c>
      <c r="G51" s="161"/>
      <c r="H51" s="162"/>
      <c r="I51" s="181" t="s">
        <v>79</v>
      </c>
      <c r="J51" s="181" t="s">
        <v>93</v>
      </c>
      <c r="K51" s="82" t="s">
        <v>331</v>
      </c>
      <c r="L51" s="82"/>
      <c r="M51" s="83"/>
      <c r="N51" s="28"/>
    </row>
    <row r="52" spans="2:14" ht="139.5" customHeight="1" x14ac:dyDescent="0.25">
      <c r="B52" s="383"/>
      <c r="C52" s="312"/>
      <c r="D52" s="380"/>
      <c r="E52" s="277"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96">
        <f>+Autodiagnóstico!H55</f>
        <v>40</v>
      </c>
      <c r="G52" s="161" t="s">
        <v>104</v>
      </c>
      <c r="H52" s="162"/>
      <c r="I52" s="181" t="s">
        <v>79</v>
      </c>
      <c r="J52" s="181" t="s">
        <v>93</v>
      </c>
      <c r="K52" s="272" t="s">
        <v>332</v>
      </c>
      <c r="L52" s="82" t="s">
        <v>325</v>
      </c>
      <c r="M52" s="83"/>
      <c r="N52" s="28"/>
    </row>
    <row r="53" spans="2:14" ht="108" x14ac:dyDescent="0.25">
      <c r="B53" s="383"/>
      <c r="C53" s="312"/>
      <c r="D53" s="380"/>
      <c r="E53" s="143"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96">
        <f>+Autodiagnóstico!H56</f>
        <v>80</v>
      </c>
      <c r="G53" s="161" t="s">
        <v>104</v>
      </c>
      <c r="H53" s="162"/>
      <c r="I53" s="181" t="s">
        <v>79</v>
      </c>
      <c r="J53" s="181" t="s">
        <v>93</v>
      </c>
      <c r="K53" s="82"/>
      <c r="L53" s="82"/>
      <c r="M53" s="83"/>
      <c r="N53" s="28"/>
    </row>
    <row r="54" spans="2:14" ht="145.5" customHeight="1" thickBot="1" x14ac:dyDescent="0.3">
      <c r="B54" s="383"/>
      <c r="C54" s="312"/>
      <c r="D54" s="380"/>
      <c r="E54" s="286"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96">
        <f>+Autodiagnóstico!H57</f>
        <v>50</v>
      </c>
      <c r="G54" s="188" t="s">
        <v>104</v>
      </c>
      <c r="H54" s="165"/>
      <c r="I54" s="189" t="s">
        <v>79</v>
      </c>
      <c r="J54" s="189" t="s">
        <v>93</v>
      </c>
      <c r="K54" s="278" t="s">
        <v>333</v>
      </c>
      <c r="L54" s="103" t="s">
        <v>325</v>
      </c>
      <c r="M54" s="104"/>
      <c r="N54" s="28"/>
    </row>
    <row r="55" spans="2:14" ht="155.25" customHeight="1" x14ac:dyDescent="0.25">
      <c r="B55" s="383"/>
      <c r="C55" s="312"/>
      <c r="D55" s="86" t="s">
        <v>65</v>
      </c>
      <c r="E55" s="145"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10">
        <f>+Autodiagnóstico!H58</f>
        <v>1</v>
      </c>
      <c r="G55" s="167" t="s">
        <v>106</v>
      </c>
      <c r="H55" s="168"/>
      <c r="I55" s="194" t="s">
        <v>79</v>
      </c>
      <c r="J55" s="194" t="s">
        <v>93</v>
      </c>
      <c r="K55" s="281" t="s">
        <v>320</v>
      </c>
      <c r="L55" s="281" t="s">
        <v>325</v>
      </c>
      <c r="M55" s="112"/>
      <c r="N55" s="28"/>
    </row>
    <row r="56" spans="2:14" ht="108" x14ac:dyDescent="0.25">
      <c r="B56" s="383"/>
      <c r="C56" s="312"/>
      <c r="D56" s="380" t="s">
        <v>66</v>
      </c>
      <c r="E56" s="150" t="str">
        <f>+Autodiagnóstico!G59</f>
        <v>Durante el periodo evaluado, la entidad implementó la política de reducción del uso del papel</v>
      </c>
      <c r="F56" s="120">
        <f>+Autodiagnóstico!H59</f>
        <v>0</v>
      </c>
      <c r="G56" s="185" t="s">
        <v>107</v>
      </c>
      <c r="H56" s="186"/>
      <c r="I56" s="187" t="s">
        <v>79</v>
      </c>
      <c r="J56" s="187" t="s">
        <v>93</v>
      </c>
      <c r="K56" s="119"/>
      <c r="L56" s="121"/>
      <c r="M56" s="122"/>
      <c r="N56" s="28"/>
    </row>
    <row r="57" spans="2:14" ht="108" x14ac:dyDescent="0.25">
      <c r="B57" s="383"/>
      <c r="C57" s="312"/>
      <c r="D57" s="380"/>
      <c r="E57" s="143"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120">
        <f>+Autodiagnóstico!H60</f>
        <v>1</v>
      </c>
      <c r="G57" s="161"/>
      <c r="H57" s="162"/>
      <c r="I57" s="181" t="s">
        <v>79</v>
      </c>
      <c r="J57" s="181" t="s">
        <v>93</v>
      </c>
      <c r="K57" s="272" t="s">
        <v>334</v>
      </c>
      <c r="L57" s="82" t="s">
        <v>324</v>
      </c>
      <c r="M57" s="83"/>
      <c r="N57" s="28"/>
    </row>
    <row r="58" spans="2:14" ht="77.25" customHeight="1" x14ac:dyDescent="0.25">
      <c r="B58" s="383"/>
      <c r="C58" s="312"/>
      <c r="D58" s="380"/>
      <c r="E58" s="143" t="str">
        <f>+Autodiagnóstico!G61</f>
        <v>Antes de la automatización de procesos y/o procedimientos, la entidad hizo una revisión de estos desde la perspectiva funcional</v>
      </c>
      <c r="F58" s="376">
        <f>+Autodiagnóstico!H61</f>
        <v>1</v>
      </c>
      <c r="G58" s="161"/>
      <c r="H58" s="162"/>
      <c r="I58" s="181"/>
      <c r="J58" s="181"/>
      <c r="K58" s="411" t="s">
        <v>335</v>
      </c>
      <c r="L58" s="411" t="s">
        <v>325</v>
      </c>
      <c r="M58" s="83"/>
      <c r="N58" s="28"/>
    </row>
    <row r="59" spans="2:14" ht="51" customHeight="1" thickBot="1" x14ac:dyDescent="0.3">
      <c r="B59" s="383"/>
      <c r="C59" s="312"/>
      <c r="D59" s="380"/>
      <c r="E59" s="144" t="str">
        <f>+Autodiagnóstico!G62</f>
        <v xml:space="preserve">En el periodo evaluado la entidad realizó automatización de:
a. Procesos 
b. Procedimientos.
</v>
      </c>
      <c r="F59" s="377"/>
      <c r="G59" s="188"/>
      <c r="H59" s="165"/>
      <c r="I59" s="189" t="s">
        <v>79</v>
      </c>
      <c r="J59" s="189" t="s">
        <v>93</v>
      </c>
      <c r="K59" s="412"/>
      <c r="L59" s="412"/>
      <c r="M59" s="104"/>
      <c r="N59" s="28"/>
    </row>
    <row r="60" spans="2:14" ht="45" customHeight="1" thickBot="1" x14ac:dyDescent="0.3">
      <c r="B60" s="383"/>
      <c r="C60" s="312"/>
      <c r="D60" s="407" t="s">
        <v>50</v>
      </c>
      <c r="E60" s="152" t="str">
        <f>+Autodiagnóstico!G63</f>
        <v>Indique el porcentaje de los objetivos alcanzados respecto del total de objetivos del PETI</v>
      </c>
      <c r="F60" s="120">
        <f>+Autodiagnóstico!H63</f>
        <v>1</v>
      </c>
      <c r="G60" s="195"/>
      <c r="H60" s="196"/>
      <c r="I60" s="197" t="s">
        <v>79</v>
      </c>
      <c r="J60" s="197" t="s">
        <v>93</v>
      </c>
      <c r="K60" s="281" t="s">
        <v>320</v>
      </c>
      <c r="L60" s="281" t="s">
        <v>325</v>
      </c>
      <c r="M60" s="130"/>
      <c r="N60" s="28"/>
    </row>
    <row r="61" spans="2:14" ht="61.5" customHeight="1" x14ac:dyDescent="0.25">
      <c r="B61" s="383"/>
      <c r="C61" s="312"/>
      <c r="D61" s="380"/>
      <c r="E61" s="153"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120">
        <f>+Autodiagnóstico!H64</f>
        <v>1</v>
      </c>
      <c r="G61" s="198"/>
      <c r="H61" s="199"/>
      <c r="I61" s="200" t="s">
        <v>79</v>
      </c>
      <c r="J61" s="200" t="s">
        <v>93</v>
      </c>
      <c r="K61" s="281" t="s">
        <v>320</v>
      </c>
      <c r="L61" s="281" t="s">
        <v>325</v>
      </c>
      <c r="M61" s="134"/>
      <c r="N61" s="28"/>
    </row>
    <row r="62" spans="2:14" ht="108" x14ac:dyDescent="0.25">
      <c r="B62" s="383"/>
      <c r="C62" s="312"/>
      <c r="D62" s="380"/>
      <c r="E62" s="153" t="str">
        <f>+Autodiagnóstico!G65</f>
        <v>Indique el porcentaje de sistemas de información que cuentan con mecanismos de auditoria y trazabilidad respecto del total de sistemas de información de la entidad</v>
      </c>
      <c r="F62" s="131">
        <f>+Autodiagnóstico!H65</f>
        <v>70</v>
      </c>
      <c r="G62" s="198"/>
      <c r="H62" s="199"/>
      <c r="I62" s="200" t="s">
        <v>79</v>
      </c>
      <c r="J62" s="200" t="s">
        <v>93</v>
      </c>
      <c r="K62" s="133"/>
      <c r="L62" s="132"/>
      <c r="M62" s="134"/>
      <c r="N62" s="28"/>
    </row>
    <row r="63" spans="2:14" ht="108.75" thickBot="1" x14ac:dyDescent="0.3">
      <c r="B63" s="383"/>
      <c r="C63" s="312"/>
      <c r="D63" s="380"/>
      <c r="E63" s="153" t="str">
        <f>+Autodiagnóstico!G66</f>
        <v>Indique el porcentaje de mantenimientos preventivos realizados a los servicios tecnológicos respecto del total de mantenimientos preventivos establecidos en el plan de mantenimiento de servicios tecnológicos</v>
      </c>
      <c r="F63" s="131">
        <f>+Autodiagnóstico!H66</f>
        <v>90</v>
      </c>
      <c r="G63" s="198"/>
      <c r="H63" s="199"/>
      <c r="I63" s="200" t="s">
        <v>79</v>
      </c>
      <c r="J63" s="200" t="s">
        <v>93</v>
      </c>
      <c r="K63" s="133"/>
      <c r="L63" s="132"/>
      <c r="M63" s="134"/>
      <c r="N63" s="28"/>
    </row>
    <row r="64" spans="2:14" ht="69" customHeight="1" x14ac:dyDescent="0.25">
      <c r="B64" s="383"/>
      <c r="C64" s="312"/>
      <c r="D64" s="380"/>
      <c r="E64" s="153" t="str">
        <f>+Autodiagnóstico!G67</f>
        <v>Indique el porcentaje de proyectos de TI  a los cuales se aplicó una estrategia de uso y apropiación, con respecto al total de proyectos ejecutados durante el periodo evaluado</v>
      </c>
      <c r="F64" s="131">
        <f>+Autodiagnóstico!H67</f>
        <v>1</v>
      </c>
      <c r="G64" s="198"/>
      <c r="H64" s="199"/>
      <c r="I64" s="200" t="s">
        <v>79</v>
      </c>
      <c r="J64" s="200" t="s">
        <v>93</v>
      </c>
      <c r="K64" s="281" t="s">
        <v>320</v>
      </c>
      <c r="L64" s="281" t="s">
        <v>325</v>
      </c>
      <c r="M64" s="134"/>
      <c r="N64" s="28"/>
    </row>
    <row r="65" spans="2:14" ht="62.25" customHeight="1" thickBot="1" x14ac:dyDescent="0.3">
      <c r="B65" s="383"/>
      <c r="C65" s="313"/>
      <c r="D65" s="408"/>
      <c r="E65" s="154" t="str">
        <f>+Autodiagnóstico!G68</f>
        <v>La entidad desarrolló durante el periodo evaluado capacidades de gestión de TI que generen mayor eficiencia en la prestación del servicio al usuario (interno o externo)</v>
      </c>
      <c r="F65" s="135">
        <f>+Autodiagnóstico!H68</f>
        <v>1</v>
      </c>
      <c r="G65" s="201"/>
      <c r="H65" s="202"/>
      <c r="I65" s="203" t="s">
        <v>79</v>
      </c>
      <c r="J65" s="203" t="s">
        <v>93</v>
      </c>
      <c r="K65" s="274" t="s">
        <v>323</v>
      </c>
      <c r="L65" s="274" t="s">
        <v>324</v>
      </c>
      <c r="M65" s="136"/>
      <c r="N65" s="28"/>
    </row>
    <row r="66" spans="2:14" ht="120" x14ac:dyDescent="0.25">
      <c r="B66" s="383"/>
      <c r="C66" s="375" t="s">
        <v>44</v>
      </c>
      <c r="D66" s="406" t="s">
        <v>53</v>
      </c>
      <c r="E66" s="155"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137">
        <f>+Autodiagnóstico!H69</f>
        <v>50</v>
      </c>
      <c r="G66" s="204"/>
      <c r="H66" s="205"/>
      <c r="I66" s="206" t="s">
        <v>126</v>
      </c>
      <c r="J66" s="206" t="s">
        <v>93</v>
      </c>
      <c r="K66" s="287" t="s">
        <v>336</v>
      </c>
      <c r="L66" s="287" t="s">
        <v>325</v>
      </c>
      <c r="M66" s="138"/>
      <c r="N66" s="28"/>
    </row>
    <row r="67" spans="2:14" ht="102" customHeight="1" x14ac:dyDescent="0.25">
      <c r="B67" s="383"/>
      <c r="C67" s="312"/>
      <c r="D67" s="380"/>
      <c r="E67" s="153"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78">
        <f>+Autodiagnóstico!H70</f>
        <v>80</v>
      </c>
      <c r="G67" s="198"/>
      <c r="H67" s="199"/>
      <c r="I67" s="200" t="s">
        <v>126</v>
      </c>
      <c r="J67" s="200" t="s">
        <v>93</v>
      </c>
      <c r="K67" s="133"/>
      <c r="L67" s="132"/>
      <c r="M67" s="134"/>
      <c r="N67" s="28"/>
    </row>
    <row r="68" spans="2:14" ht="120" x14ac:dyDescent="0.25">
      <c r="B68" s="383"/>
      <c r="C68" s="312"/>
      <c r="D68" s="380"/>
      <c r="E68" s="153"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79"/>
      <c r="G68" s="198"/>
      <c r="H68" s="199"/>
      <c r="I68" s="200" t="s">
        <v>126</v>
      </c>
      <c r="J68" s="200" t="s">
        <v>93</v>
      </c>
      <c r="K68" s="133"/>
      <c r="L68" s="132"/>
      <c r="M68" s="134"/>
      <c r="N68" s="28"/>
    </row>
    <row r="69" spans="2:14" ht="79.5" customHeight="1" x14ac:dyDescent="0.25">
      <c r="B69" s="383"/>
      <c r="C69" s="312"/>
      <c r="D69" s="380"/>
      <c r="E69" s="153"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131">
        <f>+Autodiagnóstico!H72</f>
        <v>20</v>
      </c>
      <c r="G69" s="198" t="s">
        <v>112</v>
      </c>
      <c r="H69" s="199"/>
      <c r="I69" s="200" t="s">
        <v>126</v>
      </c>
      <c r="J69" s="200" t="s">
        <v>93</v>
      </c>
      <c r="K69" s="288" t="s">
        <v>338</v>
      </c>
      <c r="L69" s="132" t="s">
        <v>324</v>
      </c>
      <c r="M69" s="134"/>
      <c r="N69" s="28"/>
    </row>
    <row r="70" spans="2:14" ht="176.25" customHeight="1" x14ac:dyDescent="0.25">
      <c r="B70" s="383"/>
      <c r="C70" s="312"/>
      <c r="D70" s="380"/>
      <c r="E70" s="153"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78">
        <f>+Autodiagnóstico!H73</f>
        <v>1</v>
      </c>
      <c r="G70" s="198" t="s">
        <v>114</v>
      </c>
      <c r="H70" s="199"/>
      <c r="I70" s="200" t="s">
        <v>126</v>
      </c>
      <c r="J70" s="200" t="s">
        <v>93</v>
      </c>
      <c r="K70" s="288" t="s">
        <v>337</v>
      </c>
      <c r="L70" s="132" t="s">
        <v>325</v>
      </c>
      <c r="M70" s="134"/>
      <c r="N70" s="28"/>
    </row>
    <row r="71" spans="2:14" ht="75" customHeight="1" x14ac:dyDescent="0.25">
      <c r="B71" s="383"/>
      <c r="C71" s="312"/>
      <c r="D71" s="380"/>
      <c r="E71" s="153" t="str">
        <f>+Autodiagnóstico!G74</f>
        <v>En el periodo evaluado, la entidad contó con un inventario de activos de información acorde a la metodología planteada
a. Sí
b. En Desarrollo/En proceso
c. No.</v>
      </c>
      <c r="F71" s="379"/>
      <c r="G71" s="198" t="s">
        <v>113</v>
      </c>
      <c r="H71" s="199"/>
      <c r="I71" s="200" t="s">
        <v>126</v>
      </c>
      <c r="J71" s="200" t="s">
        <v>93</v>
      </c>
      <c r="K71" s="133"/>
      <c r="L71" s="132"/>
      <c r="M71" s="134"/>
      <c r="N71" s="28"/>
    </row>
    <row r="72" spans="2:14" ht="129.75" customHeight="1" x14ac:dyDescent="0.25">
      <c r="B72" s="383"/>
      <c r="C72" s="312"/>
      <c r="D72" s="380"/>
      <c r="E72" s="153"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78">
        <f>+Autodiagnóstico!H75</f>
        <v>70</v>
      </c>
      <c r="G72" s="198" t="s">
        <v>115</v>
      </c>
      <c r="H72" s="199"/>
      <c r="I72" s="200" t="s">
        <v>126</v>
      </c>
      <c r="J72" s="200" t="s">
        <v>93</v>
      </c>
      <c r="K72" s="133"/>
      <c r="L72" s="132"/>
      <c r="M72" s="134"/>
      <c r="N72" s="28"/>
    </row>
    <row r="73" spans="2:14" ht="88.5" customHeight="1" thickBot="1" x14ac:dyDescent="0.3">
      <c r="B73" s="383"/>
      <c r="C73" s="312"/>
      <c r="D73" s="380"/>
      <c r="E73" s="153" t="str">
        <f>+Autodiagnóstico!G76</f>
        <v>En el periodo evaluado, la entidad realizó la identificación, análisis y evaluación de los riesgos de seguridad y privacidad de la información conforme a la metodología planteada
a. Sí
b. En Desarrollo/En Proceso
b. No</v>
      </c>
      <c r="F73" s="413"/>
      <c r="G73" s="198" t="s">
        <v>116</v>
      </c>
      <c r="H73" s="199"/>
      <c r="I73" s="200" t="s">
        <v>126</v>
      </c>
      <c r="J73" s="200" t="s">
        <v>93</v>
      </c>
      <c r="K73" s="133"/>
      <c r="L73" s="132"/>
      <c r="M73" s="134"/>
      <c r="N73" s="28"/>
    </row>
    <row r="74" spans="2:14" ht="99.75" customHeight="1" x14ac:dyDescent="0.25">
      <c r="B74" s="383"/>
      <c r="C74" s="312"/>
      <c r="D74" s="380"/>
      <c r="E74" s="153"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273">
        <v>50</v>
      </c>
      <c r="G74" s="198"/>
      <c r="H74" s="199"/>
      <c r="I74" s="200" t="s">
        <v>126</v>
      </c>
      <c r="J74" s="200" t="s">
        <v>93</v>
      </c>
      <c r="K74" s="287" t="s">
        <v>336</v>
      </c>
      <c r="L74" s="287" t="s">
        <v>325</v>
      </c>
      <c r="M74" s="134"/>
      <c r="N74" s="28"/>
    </row>
    <row r="75" spans="2:14" ht="51" customHeight="1" x14ac:dyDescent="0.25">
      <c r="B75" s="383"/>
      <c r="C75" s="312"/>
      <c r="D75" s="380"/>
      <c r="E75" s="153" t="str">
        <f>+Autodiagnóstico!G78</f>
        <v>La entidad formuló un plan de capacitación, sensibilización y comunicación de las políticas y buenas prácticas que mitiguen los riesgos de seguridad de la información a los que están expuestos los funcionarios</v>
      </c>
      <c r="F75" s="378">
        <f>+Autodiagnóstico!H78</f>
        <v>50</v>
      </c>
      <c r="G75" s="198" t="s">
        <v>117</v>
      </c>
      <c r="H75" s="199"/>
      <c r="I75" s="200" t="s">
        <v>126</v>
      </c>
      <c r="J75" s="200" t="s">
        <v>93</v>
      </c>
      <c r="K75" s="414" t="s">
        <v>339</v>
      </c>
      <c r="L75" s="416" t="s">
        <v>340</v>
      </c>
      <c r="M75" s="134"/>
      <c r="N75" s="28"/>
    </row>
    <row r="76" spans="2:14" ht="163.5" customHeight="1" x14ac:dyDescent="0.25">
      <c r="B76" s="383"/>
      <c r="C76" s="312"/>
      <c r="D76" s="380"/>
      <c r="E76" s="156"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77"/>
      <c r="G76" s="207" t="s">
        <v>118</v>
      </c>
      <c r="H76" s="208"/>
      <c r="I76" s="209" t="s">
        <v>126</v>
      </c>
      <c r="J76" s="209" t="s">
        <v>93</v>
      </c>
      <c r="K76" s="415"/>
      <c r="L76" s="417"/>
      <c r="M76" s="140"/>
      <c r="N76" s="28"/>
    </row>
    <row r="77" spans="2:14" ht="135" customHeight="1" x14ac:dyDescent="0.25">
      <c r="B77" s="383"/>
      <c r="C77" s="312"/>
      <c r="D77" s="380" t="s">
        <v>67</v>
      </c>
      <c r="E77" s="152"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129">
        <f>+Autodiagnóstico!H80</f>
        <v>1</v>
      </c>
      <c r="G77" s="195"/>
      <c r="H77" s="196"/>
      <c r="I77" s="197" t="s">
        <v>126</v>
      </c>
      <c r="J77" s="197" t="s">
        <v>93</v>
      </c>
      <c r="K77" s="289" t="s">
        <v>341</v>
      </c>
      <c r="L77" s="289" t="s">
        <v>325</v>
      </c>
      <c r="M77" s="130"/>
      <c r="N77" s="28"/>
    </row>
    <row r="78" spans="2:14" ht="174" customHeight="1" x14ac:dyDescent="0.25">
      <c r="B78" s="383"/>
      <c r="C78" s="312"/>
      <c r="D78" s="380"/>
      <c r="E78" s="290"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131">
        <f>+Autodiagnóstico!H81</f>
        <v>1</v>
      </c>
      <c r="G78" s="198"/>
      <c r="H78" s="199"/>
      <c r="I78" s="200" t="s">
        <v>126</v>
      </c>
      <c r="J78" s="200" t="s">
        <v>93</v>
      </c>
      <c r="K78" s="288" t="s">
        <v>342</v>
      </c>
      <c r="L78" s="132" t="s">
        <v>325</v>
      </c>
      <c r="M78" s="134"/>
      <c r="N78" s="28"/>
    </row>
    <row r="79" spans="2:14" ht="158.25" customHeight="1" x14ac:dyDescent="0.25">
      <c r="B79" s="383"/>
      <c r="C79" s="312"/>
      <c r="D79" s="380"/>
      <c r="E79" s="291"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139">
        <f>+Autodiagnóstico!H82</f>
        <v>1</v>
      </c>
      <c r="G79" s="207" t="s">
        <v>117</v>
      </c>
      <c r="H79" s="208"/>
      <c r="I79" s="209" t="s">
        <v>126</v>
      </c>
      <c r="J79" s="209" t="s">
        <v>93</v>
      </c>
      <c r="K79" s="288" t="s">
        <v>342</v>
      </c>
      <c r="L79" s="132" t="s">
        <v>325</v>
      </c>
      <c r="M79" s="140"/>
      <c r="N79" s="28"/>
    </row>
    <row r="80" spans="2:14" ht="205.5" customHeight="1" x14ac:dyDescent="0.25">
      <c r="B80" s="383"/>
      <c r="C80" s="312"/>
      <c r="D80" s="381" t="s">
        <v>187</v>
      </c>
      <c r="E80" s="152"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129">
        <f>+Autodiagnóstico!H83</f>
        <v>1</v>
      </c>
      <c r="G80" s="195" t="s">
        <v>120</v>
      </c>
      <c r="H80" s="196"/>
      <c r="I80" s="197" t="s">
        <v>126</v>
      </c>
      <c r="J80" s="197" t="s">
        <v>93</v>
      </c>
      <c r="K80" s="288" t="s">
        <v>342</v>
      </c>
      <c r="L80" s="132" t="s">
        <v>325</v>
      </c>
      <c r="M80" s="130"/>
      <c r="N80" s="28"/>
    </row>
    <row r="81" spans="2:14" ht="147" customHeight="1" x14ac:dyDescent="0.25">
      <c r="B81" s="383"/>
      <c r="C81" s="312"/>
      <c r="D81" s="382"/>
      <c r="E81" s="156"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139">
        <f>+Autodiagnóstico!H87</f>
        <v>1</v>
      </c>
      <c r="G81" s="207" t="s">
        <v>121</v>
      </c>
      <c r="H81" s="208"/>
      <c r="I81" s="209" t="s">
        <v>126</v>
      </c>
      <c r="J81" s="209" t="s">
        <v>93</v>
      </c>
      <c r="K81" s="288" t="s">
        <v>342</v>
      </c>
      <c r="L81" s="132" t="s">
        <v>325</v>
      </c>
      <c r="M81" s="140"/>
      <c r="N81" s="28"/>
    </row>
    <row r="82" spans="2:14" ht="132.75" customHeight="1" x14ac:dyDescent="0.25">
      <c r="B82" s="383"/>
      <c r="C82" s="312"/>
      <c r="D82" s="380" t="s">
        <v>111</v>
      </c>
      <c r="E82" s="147" t="str">
        <f>+Autodiagnóstico!G90</f>
        <v>La entidad contó con un proceso de identificación de infraestructura crítica, lo aplicó y comunicó los resultados a las partes interesadas</v>
      </c>
      <c r="F82" s="95">
        <f>+Autodiagnóstico!H90</f>
        <v>50</v>
      </c>
      <c r="G82" s="173"/>
      <c r="H82" s="174"/>
      <c r="I82" s="180" t="s">
        <v>126</v>
      </c>
      <c r="J82" s="180" t="s">
        <v>93</v>
      </c>
      <c r="K82" s="292" t="s">
        <v>343</v>
      </c>
      <c r="L82" s="84" t="s">
        <v>340</v>
      </c>
      <c r="M82" s="85"/>
      <c r="N82" s="28"/>
    </row>
    <row r="83" spans="2:14" ht="104.25" customHeight="1" x14ac:dyDescent="0.25">
      <c r="B83" s="383"/>
      <c r="C83" s="312"/>
      <c r="D83" s="380"/>
      <c r="E83" s="143" t="str">
        <f>+Autodiagnóstico!G91</f>
        <v>Indique si el tiempo en promedio que demoró la entidad en corregir sus vulnerabilidades luego de ser reportadas por el COLCERT tardó:
a. Minutos
b. Horas
c. Días
d. Semanas
e. La entidad no ha recibido reporte de COLCERT</v>
      </c>
      <c r="F83" s="96">
        <f>+Autodiagnóstico!H91</f>
        <v>1</v>
      </c>
      <c r="G83" s="161"/>
      <c r="H83" s="162"/>
      <c r="I83" s="181" t="s">
        <v>126</v>
      </c>
      <c r="J83" s="181" t="s">
        <v>93</v>
      </c>
      <c r="K83" s="272" t="s">
        <v>344</v>
      </c>
      <c r="L83" s="82" t="s">
        <v>340</v>
      </c>
      <c r="M83" s="83"/>
      <c r="N83" s="28"/>
    </row>
    <row r="84" spans="2:14" ht="117.75" customHeight="1" x14ac:dyDescent="0.25">
      <c r="B84" s="383"/>
      <c r="C84" s="312"/>
      <c r="D84" s="380"/>
      <c r="E84" s="157" t="str">
        <f>+Autodiagnóstico!G92</f>
        <v>La entidad intercambió información de incidentes de seguridad con la entidad cabeza de sector o de ser necesario con el Colcert.</v>
      </c>
      <c r="F84" s="141">
        <f>+Autodiagnóstico!H92</f>
        <v>1</v>
      </c>
      <c r="G84" s="210"/>
      <c r="H84" s="211"/>
      <c r="I84" s="212" t="s">
        <v>126</v>
      </c>
      <c r="J84" s="211" t="s">
        <v>93</v>
      </c>
      <c r="K84" s="272" t="s">
        <v>344</v>
      </c>
      <c r="L84" s="82" t="s">
        <v>340</v>
      </c>
      <c r="M84" s="142"/>
      <c r="N84" s="28"/>
    </row>
    <row r="85" spans="2:14" ht="5.25" customHeight="1" thickBot="1" x14ac:dyDescent="0.3">
      <c r="B85" s="126"/>
      <c r="C85" s="71"/>
      <c r="D85" s="71"/>
      <c r="E85" s="71"/>
      <c r="F85" s="127"/>
      <c r="G85" s="71"/>
      <c r="H85" s="71"/>
      <c r="I85" s="128"/>
      <c r="J85" s="71"/>
      <c r="K85" s="71"/>
      <c r="L85" s="71"/>
      <c r="M85" s="71"/>
      <c r="N85" s="73"/>
    </row>
    <row r="86" spans="2:14" x14ac:dyDescent="0.25">
      <c r="I86" s="125"/>
    </row>
    <row r="87" spans="2:14" x14ac:dyDescent="0.25">
      <c r="I87" s="125"/>
    </row>
    <row r="88" spans="2:14" x14ac:dyDescent="0.25">
      <c r="I88" s="125"/>
    </row>
    <row r="89" spans="2:14" x14ac:dyDescent="0.25">
      <c r="I89" s="125"/>
    </row>
    <row r="90" spans="2:14" x14ac:dyDescent="0.25">
      <c r="I90" s="125"/>
    </row>
    <row r="91" spans="2:14" x14ac:dyDescent="0.25">
      <c r="I91" s="125"/>
    </row>
    <row r="92" spans="2:14" ht="15.75" x14ac:dyDescent="0.25">
      <c r="E92" s="213" t="s">
        <v>32</v>
      </c>
      <c r="I92" s="125"/>
    </row>
    <row r="93" spans="2:14" x14ac:dyDescent="0.25">
      <c r="I93" s="125"/>
    </row>
    <row r="94" spans="2:14" x14ac:dyDescent="0.25">
      <c r="I94" s="125"/>
    </row>
    <row r="95" spans="2:14" x14ac:dyDescent="0.25">
      <c r="I95" s="125"/>
    </row>
    <row r="96" spans="2:14" x14ac:dyDescent="0.25">
      <c r="I96" s="125"/>
    </row>
    <row r="97" spans="9:9" hidden="1" x14ac:dyDescent="0.25">
      <c r="I97" s="125"/>
    </row>
    <row r="98" spans="9:9" hidden="1" x14ac:dyDescent="0.25">
      <c r="I98" s="125"/>
    </row>
    <row r="99" spans="9:9" hidden="1" x14ac:dyDescent="0.25">
      <c r="I99" s="125"/>
    </row>
    <row r="100" spans="9:9" hidden="1" x14ac:dyDescent="0.25">
      <c r="I100" s="125"/>
    </row>
    <row r="101" spans="9:9" hidden="1" x14ac:dyDescent="0.25">
      <c r="I101" s="125"/>
    </row>
    <row r="102" spans="9:9" hidden="1" x14ac:dyDescent="0.25">
      <c r="I102" s="7"/>
    </row>
    <row r="103" spans="9:9" hidden="1" x14ac:dyDescent="0.25"/>
    <row r="104" spans="9:9" hidden="1" x14ac:dyDescent="0.25"/>
    <row r="105" spans="9:9" hidden="1" x14ac:dyDescent="0.25"/>
    <row r="106" spans="9:9" hidden="1" x14ac:dyDescent="0.25"/>
    <row r="107" spans="9:9" hidden="1" x14ac:dyDescent="0.25"/>
    <row r="108" spans="9:9" hidden="1" x14ac:dyDescent="0.25"/>
    <row r="109" spans="9:9" hidden="1" x14ac:dyDescent="0.25"/>
    <row r="110" spans="9:9" hidden="1" x14ac:dyDescent="0.25"/>
    <row r="111" spans="9:9" hidden="1" x14ac:dyDescent="0.25"/>
    <row r="112" spans="9: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sheetData>
  <protectedRanges>
    <protectedRange sqref="K7:M84" name="Planeacion"/>
  </protectedRanges>
  <mergeCells count="43">
    <mergeCell ref="K58:K59"/>
    <mergeCell ref="L58:L59"/>
    <mergeCell ref="F72:F73"/>
    <mergeCell ref="K75:K76"/>
    <mergeCell ref="L75:L76"/>
    <mergeCell ref="F5:F6"/>
    <mergeCell ref="D30:D34"/>
    <mergeCell ref="D56:D59"/>
    <mergeCell ref="D60:D65"/>
    <mergeCell ref="D66:D76"/>
    <mergeCell ref="D15:D18"/>
    <mergeCell ref="D19:D22"/>
    <mergeCell ref="D26:D27"/>
    <mergeCell ref="D28:D29"/>
    <mergeCell ref="D35:D38"/>
    <mergeCell ref="D39:D42"/>
    <mergeCell ref="D43:D48"/>
    <mergeCell ref="D49:D54"/>
    <mergeCell ref="B7:B84"/>
    <mergeCell ref="C7:C18"/>
    <mergeCell ref="C19:C29"/>
    <mergeCell ref="C3:M3"/>
    <mergeCell ref="C5:C6"/>
    <mergeCell ref="D5:D6"/>
    <mergeCell ref="E5:E6"/>
    <mergeCell ref="M5:M6"/>
    <mergeCell ref="K5:K6"/>
    <mergeCell ref="L5:L6"/>
    <mergeCell ref="J5:J6"/>
    <mergeCell ref="I5:I6"/>
    <mergeCell ref="H5:H6"/>
    <mergeCell ref="G5:G6"/>
    <mergeCell ref="D23:D25"/>
    <mergeCell ref="D7:D12"/>
    <mergeCell ref="C30:C65"/>
    <mergeCell ref="C66:C84"/>
    <mergeCell ref="F58:F59"/>
    <mergeCell ref="F67:F68"/>
    <mergeCell ref="F70:F71"/>
    <mergeCell ref="F75:F76"/>
    <mergeCell ref="D77:D79"/>
    <mergeCell ref="D82:D84"/>
    <mergeCell ref="D80:D81"/>
  </mergeCells>
  <conditionalFormatting sqref="J19:J27">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F7:F58 F60:F72 F74:F75 F77:F84">
    <cfRule type="cellIs" dxfId="4" priority="17" operator="between">
      <formula>81</formula>
      <formula>100</formula>
    </cfRule>
    <cfRule type="cellIs" dxfId="3" priority="18" operator="between">
      <formula>61</formula>
      <formula>80</formula>
    </cfRule>
    <cfRule type="cellIs" dxfId="2" priority="19" operator="between">
      <formula>41</formula>
      <formula>60</formula>
    </cfRule>
    <cfRule type="cellIs" dxfId="1" priority="20" operator="between">
      <formula>21</formula>
      <formula>40</formula>
    </cfRule>
    <cfRule type="cellIs" dxfId="0" priority="21" operator="between">
      <formula>1</formula>
      <formula>20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2019-05-08T21:46:14Z</dcterms:modified>
</cp:coreProperties>
</file>